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20" yWindow="105" windowWidth="15180" windowHeight="8070"/>
  </bookViews>
  <sheets>
    <sheet name="табл.умнож." sheetId="1" r:id="rId1"/>
    <sheet name="вклады" sheetId="2" r:id="rId2"/>
    <sheet name="лыжи,коньки,сани" sheetId="3" r:id="rId3"/>
    <sheet name="успеваемость" sheetId="4" r:id="rId4"/>
    <sheet name="вступительные экз." sheetId="5" r:id="rId5"/>
    <sheet name="кол-во осадков" sheetId="6" r:id="rId6"/>
    <sheet name="возраст" sheetId="7" r:id="rId7"/>
    <sheet name="успеваемость спортсменов" sheetId="8" r:id="rId8"/>
  </sheets>
  <calcPr calcId="125725"/>
</workbook>
</file>

<file path=xl/calcChain.xml><?xml version="1.0" encoding="utf-8"?>
<calcChain xmlns="http://schemas.openxmlformats.org/spreadsheetml/2006/main">
  <c r="B10" i="8"/>
  <c r="C10"/>
  <c r="B11"/>
  <c r="C11"/>
  <c r="D6"/>
  <c r="D7"/>
  <c r="D8"/>
  <c r="D5"/>
  <c r="D4"/>
  <c r="D3"/>
  <c r="D3" i="7"/>
  <c r="D4"/>
  <c r="D5"/>
  <c r="D6"/>
  <c r="D7"/>
  <c r="D8"/>
  <c r="D9"/>
  <c r="D10"/>
  <c r="D11"/>
  <c r="D2"/>
  <c r="K6" i="6"/>
  <c r="K5"/>
  <c r="K4"/>
  <c r="K3"/>
  <c r="K2"/>
  <c r="G5" i="5"/>
  <c r="G6"/>
  <c r="G7"/>
  <c r="G8"/>
  <c r="G9"/>
  <c r="G10"/>
  <c r="G4"/>
  <c r="F5"/>
  <c r="F6"/>
  <c r="F7"/>
  <c r="F8"/>
  <c r="F9"/>
  <c r="F10"/>
  <c r="F4"/>
  <c r="E13" i="4"/>
  <c r="C13"/>
  <c r="D13"/>
  <c r="B13"/>
  <c r="E4"/>
  <c r="E5"/>
  <c r="E6"/>
  <c r="E7"/>
  <c r="E8"/>
  <c r="E9"/>
  <c r="E10"/>
  <c r="E11"/>
  <c r="E12"/>
  <c r="E3"/>
  <c r="E8" i="3"/>
  <c r="E3"/>
  <c r="E4"/>
  <c r="E5"/>
  <c r="E6"/>
  <c r="E7"/>
  <c r="E2"/>
  <c r="C8"/>
  <c r="D8"/>
  <c r="B8"/>
  <c r="E12" i="2"/>
  <c r="E7"/>
  <c r="E8"/>
  <c r="E9"/>
  <c r="E10"/>
  <c r="E11"/>
  <c r="E6"/>
  <c r="D6"/>
  <c r="D12" s="1"/>
  <c r="D11"/>
  <c r="D10"/>
  <c r="D9"/>
  <c r="D8"/>
  <c r="D7"/>
  <c r="C12"/>
  <c r="E3" i="1" l="1"/>
  <c r="E4" l="1"/>
</calcChain>
</file>

<file path=xl/sharedStrings.xml><?xml version="1.0" encoding="utf-8"?>
<sst xmlns="http://schemas.openxmlformats.org/spreadsheetml/2006/main" count="107" uniqueCount="98">
  <si>
    <t xml:space="preserve">Таблица умножения </t>
  </si>
  <si>
    <t>Индивидуальные вклады коммерческого банка</t>
  </si>
  <si>
    <t xml:space="preserve">Дата: </t>
  </si>
  <si>
    <t>Время:</t>
  </si>
  <si>
    <t>Курс доллара</t>
  </si>
  <si>
    <t>Фамилия вкладчика</t>
  </si>
  <si>
    <t>Сумма вклада, $ США</t>
  </si>
  <si>
    <t>Доля от общего вклада, %</t>
  </si>
  <si>
    <t>Сумма вклада, руб.</t>
  </si>
  <si>
    <t>Горелин</t>
  </si>
  <si>
    <t>Петров</t>
  </si>
  <si>
    <t>Абелин</t>
  </si>
  <si>
    <t>Лукашик</t>
  </si>
  <si>
    <t>Абрамов</t>
  </si>
  <si>
    <t>Михайлова</t>
  </si>
  <si>
    <t>ИТОГО:</t>
  </si>
  <si>
    <t xml:space="preserve">Регион </t>
  </si>
  <si>
    <t>Лыжи</t>
  </si>
  <si>
    <t>Коньки</t>
  </si>
  <si>
    <t>Санки</t>
  </si>
  <si>
    <t>Всего</t>
  </si>
  <si>
    <t>Киев</t>
  </si>
  <si>
    <t>Житомир</t>
  </si>
  <si>
    <t>Харьков</t>
  </si>
  <si>
    <t>Днепропетровск</t>
  </si>
  <si>
    <t>Одесса</t>
  </si>
  <si>
    <t>Симферополь</t>
  </si>
  <si>
    <t>Среднее</t>
  </si>
  <si>
    <t>Успеваемость</t>
  </si>
  <si>
    <t>ФИО</t>
  </si>
  <si>
    <t>Математика</t>
  </si>
  <si>
    <t>Инфоматика</t>
  </si>
  <si>
    <t>Физика</t>
  </si>
  <si>
    <t>Петров П.П.</t>
  </si>
  <si>
    <t>Сидоров С.С.</t>
  </si>
  <si>
    <t>Иванов И.И.</t>
  </si>
  <si>
    <t>Кошкин К.К.</t>
  </si>
  <si>
    <t>Мышкин М.М.</t>
  </si>
  <si>
    <t>Мошкин М.М.</t>
  </si>
  <si>
    <t>Собакин С.С.</t>
  </si>
  <si>
    <t>Лосев Л.Л.</t>
  </si>
  <si>
    <t>Гусев Г.Г.</t>
  </si>
  <si>
    <t>Волков В.В.</t>
  </si>
  <si>
    <t>Среднее по предмету</t>
  </si>
  <si>
    <t>Ведомость вступительных экзаменов</t>
  </si>
  <si>
    <t xml:space="preserve">Проходной балл </t>
  </si>
  <si>
    <t>№ п/п</t>
  </si>
  <si>
    <t>Фамилия</t>
  </si>
  <si>
    <t>Русский</t>
  </si>
  <si>
    <t>Иностранный</t>
  </si>
  <si>
    <t>Сумма</t>
  </si>
  <si>
    <t>Зачислен</t>
  </si>
  <si>
    <t>Антонов</t>
  </si>
  <si>
    <t>Акулова</t>
  </si>
  <si>
    <t>Борисов</t>
  </si>
  <si>
    <t>Воробьева</t>
  </si>
  <si>
    <t>Григовьева</t>
  </si>
  <si>
    <t>Сапожников</t>
  </si>
  <si>
    <t>Количество осадков</t>
  </si>
  <si>
    <t>Данные за 1992-1994 годы</t>
  </si>
  <si>
    <t>Максимальное количество осадков за 3 года (мм)</t>
  </si>
  <si>
    <t>Январь</t>
  </si>
  <si>
    <t>Минимальное количество осадков за 3 года (мм)</t>
  </si>
  <si>
    <t>Февраль</t>
  </si>
  <si>
    <t>Суммарное количестов осадков за 3 года (мм)</t>
  </si>
  <si>
    <t>Март</t>
  </si>
  <si>
    <t>Среднемесячное количество осадков за 3 года (мм)</t>
  </si>
  <si>
    <t>Апрель</t>
  </si>
  <si>
    <t>Количество засушливых месяцев за 3 года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</si>
  <si>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</si>
  <si>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</si>
  <si>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</si>
  <si>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</si>
  <si>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</si>
  <si>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</si>
  <si>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</si>
  <si>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 xml:space="preserve">Декабрь </t>
  </si>
  <si>
    <t>№</t>
  </si>
  <si>
    <t>Дата рождения</t>
  </si>
  <si>
    <t>Возраст</t>
  </si>
  <si>
    <t>Собачкий С.С.</t>
  </si>
  <si>
    <t>Рожков Р.Р.</t>
  </si>
  <si>
    <t>Филиппов Е.Е.</t>
  </si>
  <si>
    <t>Горохов Р.</t>
  </si>
  <si>
    <t>Епифанов Л.И.</t>
  </si>
  <si>
    <t>Количество сппортсменов среди учащейся молодежи</t>
  </si>
  <si>
    <t>Страна</t>
  </si>
  <si>
    <t>Девушки</t>
  </si>
  <si>
    <t>Юноши</t>
  </si>
  <si>
    <t>Кто Больше</t>
  </si>
  <si>
    <t>Италия</t>
  </si>
  <si>
    <t>Россия</t>
  </si>
  <si>
    <t>Дания</t>
  </si>
  <si>
    <t>Украина</t>
  </si>
  <si>
    <t>Швеция</t>
  </si>
  <si>
    <t>Польша</t>
  </si>
  <si>
    <t>Минимум</t>
  </si>
  <si>
    <t>Максимум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</si>
</sst>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_-* #,##0.00[$р.-419]_-;\-* #,##0.00[$р.-419]_-;_-* &quot;-&quot;??[$р.-419]_-;_-@_-"/>
  </numFmts>
  <fonts count="1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2"/>
      <color theme="1"/>
      <name val="Cambria"/>
      <family val="1"/>
      <charset val="204"/>
      <scheme val="major"/>
    </font>
    <font>
      <b/>
      <sz val="12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i/>
      <sz val="11"/>
      <color theme="1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FFFF00"/>
      </right>
      <top style="thin">
        <color indexed="64"/>
      </top>
      <bottom style="thin">
        <color indexed="64"/>
      </bottom>
      <diagonal/>
    </border>
    <border>
      <left style="thin">
        <color rgb="FFFFFF00"/>
      </left>
      <right style="thin">
        <color rgb="FFFFFF00"/>
      </right>
      <top style="thin">
        <color indexed="64"/>
      </top>
      <bottom style="thin">
        <color indexed="64"/>
      </bottom>
      <diagonal/>
    </border>
    <border>
      <left style="thin">
        <color rgb="FFFFFF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FF00"/>
      </left>
      <right style="thin">
        <color rgb="FFFFFF00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rgb="FFFFFF00"/>
      </top>
      <bottom style="thin">
        <color rgb="FFFFFF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rgb="FFFFFF00"/>
      </top>
      <bottom/>
      <diagonal/>
    </border>
    <border>
      <left style="thin">
        <color indexed="64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13">
    <xf numFmtId="0" fontId="0" fillId="0" borderId="0" xfId="0"/>
    <xf numFmtId="0" fontId="0" fillId="0" borderId="1" xfId="0" applyFont="1" applyBorder="1" applyAlignment="1">
      <alignment vertical="center"/>
    </xf>
    <xf numFmtId="0" fontId="0" fillId="4" borderId="1" xfId="0" applyFill="1" applyBorder="1"/>
    <xf numFmtId="0" fontId="3" fillId="3" borderId="7" xfId="0" applyFont="1" applyFill="1" applyBorder="1" applyAlignment="1">
      <alignment horizontal="center" vertical="top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top"/>
    </xf>
    <xf numFmtId="0" fontId="3" fillId="3" borderId="9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vertical="center"/>
    </xf>
    <xf numFmtId="0" fontId="0" fillId="0" borderId="1" xfId="0" applyBorder="1"/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20" fontId="4" fillId="0" borderId="0" xfId="0" applyNumberFormat="1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0" fillId="0" borderId="3" xfId="0" applyBorder="1"/>
    <xf numFmtId="0" fontId="4" fillId="0" borderId="17" xfId="0" applyFont="1" applyBorder="1" applyAlignment="1">
      <alignment horizontal="center"/>
    </xf>
    <xf numFmtId="0" fontId="7" fillId="0" borderId="16" xfId="0" applyFont="1" applyBorder="1" applyAlignment="1">
      <alignment horizontal="left" vertical="top" textRotation="45"/>
    </xf>
    <xf numFmtId="0" fontId="4" fillId="0" borderId="0" xfId="0" applyFont="1" applyBorder="1" applyAlignment="1">
      <alignment horizontal="center" vertical="center"/>
    </xf>
    <xf numFmtId="0" fontId="4" fillId="0" borderId="26" xfId="0" applyFont="1" applyBorder="1" applyAlignment="1"/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right"/>
    </xf>
    <xf numFmtId="0" fontId="2" fillId="0" borderId="1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3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4" fillId="0" borderId="21" xfId="0" applyFont="1" applyBorder="1" applyAlignment="1">
      <alignment horizontal="right" vertical="center"/>
    </xf>
    <xf numFmtId="0" fontId="2" fillId="0" borderId="12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2" fontId="2" fillId="0" borderId="4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1" fontId="4" fillId="0" borderId="21" xfId="0" applyNumberFormat="1" applyFont="1" applyBorder="1" applyAlignment="1">
      <alignment horizontal="center" vertical="center"/>
    </xf>
    <xf numFmtId="10" fontId="0" fillId="0" borderId="0" xfId="0" applyNumberFormat="1"/>
    <xf numFmtId="10" fontId="2" fillId="0" borderId="12" xfId="0" applyNumberFormat="1" applyFont="1" applyBorder="1" applyAlignment="1">
      <alignment horizontal="center" vertical="center"/>
    </xf>
    <xf numFmtId="10" fontId="4" fillId="0" borderId="21" xfId="0" applyNumberFormat="1" applyFont="1" applyBorder="1" applyAlignment="1">
      <alignment horizontal="center" vertical="center"/>
    </xf>
    <xf numFmtId="164" fontId="2" fillId="0" borderId="25" xfId="0" applyNumberFormat="1" applyFont="1" applyBorder="1" applyAlignment="1">
      <alignment horizontal="center" vertical="center"/>
    </xf>
    <xf numFmtId="164" fontId="4" fillId="0" borderId="22" xfId="0" applyNumberFormat="1" applyFont="1" applyBorder="1" applyAlignment="1">
      <alignment horizontal="center" vertical="center"/>
    </xf>
    <xf numFmtId="0" fontId="0" fillId="0" borderId="30" xfId="0" applyBorder="1"/>
    <xf numFmtId="0" fontId="0" fillId="0" borderId="31" xfId="0" applyBorder="1"/>
    <xf numFmtId="0" fontId="0" fillId="0" borderId="0" xfId="0" applyBorder="1"/>
    <xf numFmtId="0" fontId="0" fillId="0" borderId="12" xfId="0" applyBorder="1"/>
    <xf numFmtId="0" fontId="0" fillId="0" borderId="24" xfId="0" applyBorder="1"/>
    <xf numFmtId="0" fontId="0" fillId="0" borderId="19" xfId="0" applyBorder="1"/>
    <xf numFmtId="0" fontId="0" fillId="0" borderId="21" xfId="0" applyBorder="1"/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0" fillId="0" borderId="23" xfId="0" applyFont="1" applyBorder="1"/>
    <xf numFmtId="0" fontId="0" fillId="0" borderId="18" xfId="0" applyFont="1" applyBorder="1"/>
    <xf numFmtId="1" fontId="0" fillId="0" borderId="21" xfId="1" applyNumberFormat="1" applyFont="1" applyBorder="1"/>
    <xf numFmtId="0" fontId="0" fillId="0" borderId="32" xfId="0" applyBorder="1"/>
    <xf numFmtId="1" fontId="0" fillId="0" borderId="22" xfId="0" applyNumberFormat="1" applyBorder="1"/>
    <xf numFmtId="0" fontId="0" fillId="0" borderId="33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/>
    <xf numFmtId="0" fontId="6" fillId="0" borderId="0" xfId="0" applyFont="1" applyBorder="1" applyAlignment="1"/>
    <xf numFmtId="0" fontId="6" fillId="0" borderId="0" xfId="0" applyFont="1" applyBorder="1" applyAlignment="1">
      <alignment horizontal="center"/>
    </xf>
    <xf numFmtId="0" fontId="6" fillId="0" borderId="15" xfId="0" applyFont="1" applyBorder="1" applyAlignment="1"/>
    <xf numFmtId="0" fontId="0" fillId="0" borderId="36" xfId="0" applyBorder="1"/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22" xfId="0" applyBorder="1"/>
    <xf numFmtId="0" fontId="0" fillId="0" borderId="3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3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35" xfId="0" applyBorder="1" applyAlignment="1">
      <alignment horizontal="left"/>
    </xf>
    <xf numFmtId="14" fontId="0" fillId="0" borderId="1" xfId="0" applyNumberFormat="1" applyBorder="1"/>
    <xf numFmtId="0" fontId="0" fillId="0" borderId="1" xfId="0" applyBorder="1" applyAlignment="1">
      <alignment vertical="center"/>
    </xf>
    <xf numFmtId="0" fontId="6" fillId="0" borderId="1" xfId="0" applyFont="1" applyBorder="1"/>
    <xf numFmtId="0" fontId="8" fillId="0" borderId="1" xfId="0" applyFont="1" applyBorder="1"/>
    <xf numFmtId="0" fontId="6" fillId="0" borderId="1" xfId="0" applyNumberFormat="1" applyFont="1" applyBorder="1"/>
    <xf numFmtId="0" fontId="1" fillId="6" borderId="1" xfId="0" applyFont="1" applyFill="1" applyBorder="1"/>
    <xf numFmtId="9" fontId="1" fillId="6" borderId="1" xfId="0" applyNumberFormat="1" applyFont="1" applyFill="1" applyBorder="1"/>
    <xf numFmtId="0" fontId="1" fillId="7" borderId="1" xfId="0" applyFont="1" applyFill="1" applyBorder="1"/>
    <xf numFmtId="9" fontId="1" fillId="7" borderId="1" xfId="0" applyNumberFormat="1" applyFont="1" applyFill="1" applyBorder="1"/>
    <xf numFmtId="0" fontId="9" fillId="7" borderId="1" xfId="0" applyFont="1" applyFill="1" applyBorder="1" applyAlignment="1">
      <alignment horizontal="center" vertical="center" textRotation="90"/>
    </xf>
    <xf numFmtId="0" fontId="10" fillId="7" borderId="1" xfId="0" applyFont="1" applyFill="1" applyBorder="1" applyAlignment="1">
      <alignment horizontal="center" vertical="center" textRotation="90"/>
    </xf>
    <xf numFmtId="0" fontId="10" fillId="6" borderId="1" xfId="0" applyFont="1" applyFill="1" applyBorder="1" applyAlignment="1">
      <alignment horizontal="center" vertical="center" textRotation="90"/>
    </xf>
    <xf numFmtId="0" fontId="10" fillId="6" borderId="1" xfId="0" applyFont="1" applyFill="1" applyBorder="1" applyAlignment="1">
      <alignment horizontal="center" vertical="center" textRotation="90" wrapText="1"/>
    </xf>
    <xf numFmtId="0" fontId="10" fillId="9" borderId="34" xfId="0" applyFont="1" applyFill="1" applyBorder="1" applyAlignment="1">
      <alignment horizontal="center" vertical="center"/>
    </xf>
    <xf numFmtId="0" fontId="10" fillId="9" borderId="5" xfId="0" applyFont="1" applyFill="1" applyBorder="1" applyAlignment="1">
      <alignment horizontal="center" vertical="center"/>
    </xf>
    <xf numFmtId="0" fontId="10" fillId="9" borderId="35" xfId="0" applyFont="1" applyFill="1" applyBorder="1" applyAlignment="1">
      <alignment horizontal="center" vertical="center"/>
    </xf>
    <xf numFmtId="0" fontId="0" fillId="3" borderId="1" xfId="0" applyFill="1" applyBorder="1"/>
    <xf numFmtId="0" fontId="0" fillId="10" borderId="1" xfId="0" applyFill="1" applyBorder="1"/>
    <xf numFmtId="9" fontId="0" fillId="8" borderId="1" xfId="0" applyNumberFormat="1" applyFill="1" applyBorder="1"/>
    <xf numFmtId="9" fontId="0" fillId="5" borderId="1" xfId="0" applyNumberFormat="1" applyFill="1" applyBorder="1"/>
    <xf numFmtId="9" fontId="0" fillId="9" borderId="1" xfId="0" applyNumberFormat="1" applyFill="1" applyBorder="1"/>
    <xf numFmtId="0" fontId="0" fillId="0" borderId="0" xfId="0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1" fontId="0" fillId="5" borderId="1" xfId="0" applyNumberFormat="1" applyFill="1" applyBorder="1" applyAlignment="1">
      <alignment horizontal="center" vertical="center"/>
    </xf>
    <xf numFmtId="0" fontId="0" fillId="5" borderId="1" xfId="0" applyFill="1" applyBorder="1" applyAlignment="1">
      <alignment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col"/>
        <c:grouping val="clustered"/>
        <c:ser>
          <c:idx val="0"/>
          <c:order val="0"/>
          <c:tx>
            <c:strRef>
              <c:f>'кол-во осадков'!$B$2</c:f>
              <c:strCache>
                <c:ptCount val="1"/>
                <c:pt idx="0">
                  <c:v>1992</c:v>
                </c:pt>
              </c:strCache>
            </c:strRef>
          </c:tx>
          <c:cat>
            <c:strRef>
              <c:f>'кол-во осадков'!$A$3:$A$14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 </c:v>
                </c:pt>
              </c:strCache>
            </c:strRef>
          </c:cat>
          <c:val>
            <c:numRef>
              <c:f>'кол-во осадков'!$B$3:$B$14</c:f>
              <c:numCache>
                <c:formatCode>General</c:formatCode>
                <c:ptCount val="12"/>
                <c:pt idx="0">
                  <c:v>37.200000000000003</c:v>
                </c:pt>
                <c:pt idx="1">
                  <c:v>11.4</c:v>
                </c:pt>
                <c:pt idx="2">
                  <c:v>16.5</c:v>
                </c:pt>
                <c:pt idx="3">
                  <c:v>19.5</c:v>
                </c:pt>
                <c:pt idx="4">
                  <c:v>11.7</c:v>
                </c:pt>
                <c:pt idx="5">
                  <c:v>129.1</c:v>
                </c:pt>
                <c:pt idx="6">
                  <c:v>57.1</c:v>
                </c:pt>
                <c:pt idx="7">
                  <c:v>43.8</c:v>
                </c:pt>
                <c:pt idx="8">
                  <c:v>85.7</c:v>
                </c:pt>
                <c:pt idx="9">
                  <c:v>86</c:v>
                </c:pt>
                <c:pt idx="10">
                  <c:v>12.5</c:v>
                </c:pt>
                <c:pt idx="11">
                  <c:v>21.2</c:v>
                </c:pt>
              </c:numCache>
            </c:numRef>
          </c:val>
        </c:ser>
        <c:ser>
          <c:idx val="1"/>
          <c:order val="1"/>
          <c:tx>
            <c:strRef>
              <c:f>'кол-во осадков'!$C$2</c:f>
              <c:strCache>
                <c:ptCount val="1"/>
                <c:pt idx="0">
                  <c:v>1993</c:v>
                </c:pt>
              </c:strCache>
            </c:strRef>
          </c:tx>
          <c:cat>
            <c:strRef>
              <c:f>'кол-во осадков'!$A$3:$A$14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 </c:v>
                </c:pt>
              </c:strCache>
            </c:strRef>
          </c:cat>
          <c:val>
            <c:numRef>
              <c:f>'кол-во осадков'!$C$3:$C$14</c:f>
              <c:numCache>
                <c:formatCode>General</c:formatCode>
                <c:ptCount val="12"/>
                <c:pt idx="0">
                  <c:v>34.5</c:v>
                </c:pt>
                <c:pt idx="1">
                  <c:v>51.3</c:v>
                </c:pt>
                <c:pt idx="2">
                  <c:v>20.5</c:v>
                </c:pt>
                <c:pt idx="3">
                  <c:v>26.9</c:v>
                </c:pt>
                <c:pt idx="4">
                  <c:v>45.5</c:v>
                </c:pt>
                <c:pt idx="5">
                  <c:v>71.5</c:v>
                </c:pt>
                <c:pt idx="6">
                  <c:v>125.9</c:v>
                </c:pt>
                <c:pt idx="7">
                  <c:v>96.6</c:v>
                </c:pt>
                <c:pt idx="8">
                  <c:v>74.8</c:v>
                </c:pt>
                <c:pt idx="9">
                  <c:v>14.5</c:v>
                </c:pt>
                <c:pt idx="10">
                  <c:v>21</c:v>
                </c:pt>
                <c:pt idx="11">
                  <c:v>22.3</c:v>
                </c:pt>
              </c:numCache>
            </c:numRef>
          </c:val>
        </c:ser>
        <c:ser>
          <c:idx val="2"/>
          <c:order val="2"/>
          <c:tx>
            <c:strRef>
              <c:f>'кол-во осадков'!$D$2</c:f>
              <c:strCache>
                <c:ptCount val="1"/>
                <c:pt idx="0">
                  <c:v>1994</c:v>
                </c:pt>
              </c:strCache>
            </c:strRef>
          </c:tx>
          <c:cat>
            <c:strRef>
              <c:f>'кол-во осадков'!$A$3:$A$14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 </c:v>
                </c:pt>
              </c:strCache>
            </c:strRef>
          </c:cat>
          <c:val>
            <c:numRef>
              <c:f>'кол-во осадков'!$D$3:$D$14</c:f>
              <c:numCache>
                <c:formatCode>General</c:formatCode>
                <c:ptCount val="12"/>
                <c:pt idx="0">
                  <c:v>8</c:v>
                </c:pt>
                <c:pt idx="1">
                  <c:v>1.2</c:v>
                </c:pt>
                <c:pt idx="2">
                  <c:v>3.8</c:v>
                </c:pt>
                <c:pt idx="3">
                  <c:v>11.9</c:v>
                </c:pt>
                <c:pt idx="4">
                  <c:v>66.3</c:v>
                </c:pt>
                <c:pt idx="5">
                  <c:v>60</c:v>
                </c:pt>
                <c:pt idx="6">
                  <c:v>50.6</c:v>
                </c:pt>
                <c:pt idx="7">
                  <c:v>145.19999999999999</c:v>
                </c:pt>
                <c:pt idx="8">
                  <c:v>79.900000000000006</c:v>
                </c:pt>
                <c:pt idx="9">
                  <c:v>44.9</c:v>
                </c:pt>
                <c:pt idx="10">
                  <c:v>56.6</c:v>
                </c:pt>
                <c:pt idx="11">
                  <c:v>9.4</c:v>
                </c:pt>
              </c:numCache>
            </c:numRef>
          </c:val>
        </c:ser>
        <c:axId val="101560704"/>
        <c:axId val="101683200"/>
      </c:barChart>
      <c:catAx>
        <c:axId val="101560704"/>
        <c:scaling>
          <c:orientation val="minMax"/>
        </c:scaling>
        <c:axPos val="b"/>
        <c:tickLblPos val="nextTo"/>
        <c:crossAx val="101683200"/>
        <c:crosses val="autoZero"/>
        <c:auto val="1"/>
        <c:lblAlgn val="ctr"/>
        <c:lblOffset val="100"/>
      </c:catAx>
      <c:valAx>
        <c:axId val="101683200"/>
        <c:scaling>
          <c:orientation val="minMax"/>
        </c:scaling>
        <c:axPos val="l"/>
        <c:majorGridlines/>
        <c:numFmt formatCode="General" sourceLinked="1"/>
        <c:tickLblPos val="nextTo"/>
        <c:crossAx val="1015607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7148753280839897"/>
          <c:y val="5.9609215514727337E-2"/>
          <c:w val="0.10351246719160105"/>
          <c:h val="0.25115157480314959"/>
        </c:manualLayout>
      </c:layout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1</xdr:row>
      <xdr:rowOff>0</xdr:rowOff>
    </xdr:from>
    <xdr:to>
      <xdr:col>19</xdr:col>
      <xdr:colOff>304800</xdr:colOff>
      <xdr:row>15</xdr:row>
      <xdr:rowOff>76200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tabSelected="1" workbookViewId="0">
      <selection activeCell="V13" sqref="V13"/>
    </sheetView>
  </sheetViews>
  <sheetFormatPr defaultRowHeight="15"/>
  <cols>
    <col min="1" max="1" width="3.85546875" customWidth="1"/>
    <col min="2" max="2" width="3.7109375" customWidth="1"/>
    <col min="3" max="3" width="3.42578125" customWidth="1"/>
    <col min="4" max="4" width="3.140625" customWidth="1"/>
    <col min="5" max="5" width="3" customWidth="1"/>
    <col min="6" max="6" width="3.42578125" customWidth="1"/>
    <col min="7" max="7" width="3.28515625" customWidth="1"/>
    <col min="8" max="8" width="3.140625" customWidth="1"/>
    <col min="9" max="9" width="3" customWidth="1"/>
    <col min="10" max="10" width="4" customWidth="1"/>
    <col min="11" max="11" width="3.85546875" customWidth="1"/>
    <col min="12" max="12" width="6" bestFit="1" customWidth="1"/>
    <col min="13" max="13" width="4.28515625" customWidth="1"/>
  </cols>
  <sheetData>
    <row r="1" spans="1:15">
      <c r="A1" s="69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1"/>
      <c r="L1" s="70"/>
      <c r="M1" s="72"/>
    </row>
    <row r="2" spans="1:15">
      <c r="A2" s="13"/>
      <c r="B2" s="9">
        <v>1</v>
      </c>
      <c r="C2" s="3">
        <v>2</v>
      </c>
      <c r="D2" s="3">
        <v>3</v>
      </c>
      <c r="E2" s="3">
        <v>4</v>
      </c>
      <c r="F2" s="3">
        <v>5</v>
      </c>
      <c r="G2" s="3">
        <v>6</v>
      </c>
      <c r="H2" s="3">
        <v>7</v>
      </c>
      <c r="I2" s="3">
        <v>8</v>
      </c>
      <c r="J2" s="3">
        <v>9</v>
      </c>
      <c r="K2" s="10">
        <v>10</v>
      </c>
      <c r="L2" s="11">
        <v>11</v>
      </c>
      <c r="M2" s="12">
        <v>12</v>
      </c>
    </row>
    <row r="3" spans="1:15">
      <c r="A3" s="4">
        <v>1</v>
      </c>
      <c r="B3" s="1">
        <v>1</v>
      </c>
      <c r="C3" s="1">
        <v>2</v>
      </c>
      <c r="D3" s="1">
        <v>3</v>
      </c>
      <c r="E3" s="1">
        <f>SUM(E2*A3)</f>
        <v>4</v>
      </c>
      <c r="F3" s="1">
        <v>5</v>
      </c>
      <c r="G3" s="1">
        <v>6</v>
      </c>
      <c r="H3" s="1">
        <v>7</v>
      </c>
      <c r="I3" s="1">
        <v>8</v>
      </c>
      <c r="J3" s="1">
        <v>9</v>
      </c>
      <c r="K3" s="1">
        <v>10</v>
      </c>
      <c r="L3" s="1">
        <v>11</v>
      </c>
      <c r="M3" s="1">
        <v>12</v>
      </c>
    </row>
    <row r="4" spans="1:15">
      <c r="A4" s="5">
        <v>2</v>
      </c>
      <c r="B4" s="1">
        <v>2</v>
      </c>
      <c r="C4" s="1">
        <v>4</v>
      </c>
      <c r="D4" s="1">
        <v>6</v>
      </c>
      <c r="E4" s="1">
        <f>SUM(E3*A4)</f>
        <v>8</v>
      </c>
      <c r="F4" s="1">
        <v>10</v>
      </c>
      <c r="G4" s="1">
        <v>12</v>
      </c>
      <c r="H4" s="1">
        <v>14</v>
      </c>
      <c r="I4" s="1">
        <v>16</v>
      </c>
      <c r="J4" s="1">
        <v>18</v>
      </c>
      <c r="K4" s="1">
        <v>20</v>
      </c>
      <c r="L4" s="1">
        <v>22</v>
      </c>
      <c r="M4" s="1">
        <v>24</v>
      </c>
      <c r="O4" s="2"/>
    </row>
    <row r="5" spans="1:15">
      <c r="A5" s="6">
        <v>3</v>
      </c>
      <c r="B5" s="1">
        <v>3</v>
      </c>
      <c r="C5" s="1">
        <v>6</v>
      </c>
      <c r="D5" s="1">
        <v>9</v>
      </c>
      <c r="E5" s="1">
        <v>12</v>
      </c>
      <c r="F5" s="1">
        <v>15</v>
      </c>
      <c r="G5" s="1">
        <v>18</v>
      </c>
      <c r="H5" s="1">
        <v>21</v>
      </c>
      <c r="I5" s="1">
        <v>24</v>
      </c>
      <c r="J5" s="1">
        <v>27</v>
      </c>
      <c r="K5" s="1">
        <v>30</v>
      </c>
      <c r="L5" s="1">
        <v>33</v>
      </c>
      <c r="M5" s="1">
        <v>36</v>
      </c>
    </row>
    <row r="6" spans="1:15">
      <c r="A6" s="7">
        <v>4</v>
      </c>
      <c r="B6" s="1">
        <v>4</v>
      </c>
      <c r="C6" s="1">
        <v>8</v>
      </c>
      <c r="D6" s="1">
        <v>12</v>
      </c>
      <c r="E6" s="1">
        <v>16</v>
      </c>
      <c r="F6" s="1">
        <v>20</v>
      </c>
      <c r="G6" s="1">
        <v>24</v>
      </c>
      <c r="H6" s="1">
        <v>28</v>
      </c>
      <c r="I6" s="1">
        <v>32</v>
      </c>
      <c r="J6" s="1">
        <v>36</v>
      </c>
      <c r="K6" s="1">
        <v>40</v>
      </c>
      <c r="L6" s="1">
        <v>44</v>
      </c>
      <c r="M6" s="1">
        <v>48</v>
      </c>
    </row>
    <row r="7" spans="1:15">
      <c r="A7" s="7">
        <v>5</v>
      </c>
      <c r="B7" s="1">
        <v>5</v>
      </c>
      <c r="C7" s="1">
        <v>10</v>
      </c>
      <c r="D7" s="1">
        <v>15</v>
      </c>
      <c r="E7" s="1">
        <v>20</v>
      </c>
      <c r="F7" s="1">
        <v>25</v>
      </c>
      <c r="G7" s="1">
        <v>30</v>
      </c>
      <c r="H7" s="1">
        <v>35</v>
      </c>
      <c r="I7" s="1">
        <v>40</v>
      </c>
      <c r="J7" s="1">
        <v>45</v>
      </c>
      <c r="K7" s="1">
        <v>50</v>
      </c>
      <c r="L7" s="1">
        <v>55</v>
      </c>
      <c r="M7" s="1">
        <v>60</v>
      </c>
    </row>
    <row r="8" spans="1:15">
      <c r="A8" s="7">
        <v>6</v>
      </c>
      <c r="B8" s="1">
        <v>6</v>
      </c>
      <c r="C8" s="1">
        <v>12</v>
      </c>
      <c r="D8" s="1">
        <v>18</v>
      </c>
      <c r="E8" s="1">
        <v>24</v>
      </c>
      <c r="F8" s="1">
        <v>30</v>
      </c>
      <c r="G8" s="1">
        <v>36</v>
      </c>
      <c r="H8" s="1">
        <v>42</v>
      </c>
      <c r="I8" s="1">
        <v>48</v>
      </c>
      <c r="J8" s="1">
        <v>54</v>
      </c>
      <c r="K8" s="1">
        <v>60</v>
      </c>
      <c r="L8" s="1">
        <v>66</v>
      </c>
      <c r="M8" s="1">
        <v>72</v>
      </c>
    </row>
    <row r="9" spans="1:15">
      <c r="A9" s="5">
        <v>7</v>
      </c>
      <c r="B9" s="1">
        <v>7</v>
      </c>
      <c r="C9" s="1">
        <v>14</v>
      </c>
      <c r="D9" s="1">
        <v>21</v>
      </c>
      <c r="E9" s="1">
        <v>28</v>
      </c>
      <c r="F9" s="1">
        <v>35</v>
      </c>
      <c r="G9" s="1">
        <v>42</v>
      </c>
      <c r="H9" s="1">
        <v>49</v>
      </c>
      <c r="I9" s="1">
        <v>56</v>
      </c>
      <c r="J9" s="1">
        <v>63</v>
      </c>
      <c r="K9" s="1">
        <v>70</v>
      </c>
      <c r="L9" s="1">
        <v>77</v>
      </c>
      <c r="M9" s="1">
        <v>84</v>
      </c>
    </row>
    <row r="10" spans="1:15">
      <c r="A10" s="6">
        <v>8</v>
      </c>
      <c r="B10" s="1">
        <v>8</v>
      </c>
      <c r="C10" s="1">
        <v>16</v>
      </c>
      <c r="D10" s="1">
        <v>24</v>
      </c>
      <c r="E10" s="1">
        <v>32</v>
      </c>
      <c r="F10" s="1">
        <v>40</v>
      </c>
      <c r="G10" s="1">
        <v>48</v>
      </c>
      <c r="H10" s="1">
        <v>56</v>
      </c>
      <c r="I10" s="1">
        <v>64</v>
      </c>
      <c r="J10" s="1">
        <v>72</v>
      </c>
      <c r="K10" s="1">
        <v>80</v>
      </c>
      <c r="L10" s="1">
        <v>88</v>
      </c>
      <c r="M10" s="1">
        <v>96</v>
      </c>
    </row>
    <row r="11" spans="1:15">
      <c r="A11" s="7">
        <v>9</v>
      </c>
      <c r="B11" s="1">
        <v>9</v>
      </c>
      <c r="C11" s="1">
        <v>18</v>
      </c>
      <c r="D11" s="1">
        <v>27</v>
      </c>
      <c r="E11" s="1">
        <v>36</v>
      </c>
      <c r="F11" s="1">
        <v>45</v>
      </c>
      <c r="G11" s="1">
        <v>54</v>
      </c>
      <c r="H11" s="1">
        <v>63</v>
      </c>
      <c r="I11" s="1">
        <v>72</v>
      </c>
      <c r="J11" s="1">
        <v>81</v>
      </c>
      <c r="K11" s="1">
        <v>90</v>
      </c>
      <c r="L11" s="1">
        <v>99</v>
      </c>
      <c r="M11" s="1">
        <v>108</v>
      </c>
    </row>
    <row r="12" spans="1:15">
      <c r="A12" s="7">
        <v>10</v>
      </c>
      <c r="B12" s="1">
        <v>10</v>
      </c>
      <c r="C12" s="1">
        <v>20</v>
      </c>
      <c r="D12" s="1">
        <v>30</v>
      </c>
      <c r="E12" s="1">
        <v>40</v>
      </c>
      <c r="F12" s="1">
        <v>50</v>
      </c>
      <c r="G12" s="1">
        <v>60</v>
      </c>
      <c r="H12" s="1">
        <v>70</v>
      </c>
      <c r="I12" s="1">
        <v>80</v>
      </c>
      <c r="J12" s="1">
        <v>90</v>
      </c>
      <c r="K12" s="1">
        <v>100</v>
      </c>
      <c r="L12" s="1">
        <v>110</v>
      </c>
      <c r="M12" s="1">
        <v>120</v>
      </c>
    </row>
    <row r="13" spans="1:15">
      <c r="A13" s="5">
        <v>11</v>
      </c>
      <c r="B13" s="1">
        <v>11</v>
      </c>
      <c r="C13" s="1">
        <v>22</v>
      </c>
      <c r="D13" s="1">
        <v>33</v>
      </c>
      <c r="E13" s="1">
        <v>44</v>
      </c>
      <c r="F13" s="1">
        <v>55</v>
      </c>
      <c r="G13" s="1">
        <v>66</v>
      </c>
      <c r="H13" s="1">
        <v>77</v>
      </c>
      <c r="I13" s="1">
        <v>88</v>
      </c>
      <c r="J13" s="1">
        <v>99</v>
      </c>
      <c r="K13" s="1">
        <v>110</v>
      </c>
      <c r="L13" s="1">
        <v>121</v>
      </c>
      <c r="M13" s="1">
        <v>132</v>
      </c>
    </row>
    <row r="14" spans="1:15">
      <c r="A14" s="8">
        <v>12</v>
      </c>
      <c r="B14" s="1">
        <v>12</v>
      </c>
      <c r="C14" s="1">
        <v>24</v>
      </c>
      <c r="D14" s="1">
        <v>36</v>
      </c>
      <c r="E14" s="1">
        <v>48</v>
      </c>
      <c r="F14" s="1">
        <v>60</v>
      </c>
      <c r="G14" s="1">
        <v>72</v>
      </c>
      <c r="H14" s="1">
        <v>84</v>
      </c>
      <c r="I14" s="1">
        <v>96</v>
      </c>
      <c r="J14" s="1">
        <v>108</v>
      </c>
      <c r="K14" s="1">
        <v>120</v>
      </c>
      <c r="L14" s="1">
        <v>132</v>
      </c>
      <c r="M14" s="1">
        <v>144</v>
      </c>
    </row>
  </sheetData>
  <mergeCells count="1">
    <mergeCell ref="A1:M1"/>
  </mergeCells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7"/>
  <sheetViews>
    <sheetView workbookViewId="0">
      <selection activeCell="H12" sqref="H12"/>
    </sheetView>
  </sheetViews>
  <sheetFormatPr defaultRowHeight="15"/>
  <cols>
    <col min="1" max="1" width="18.140625" customWidth="1"/>
    <col min="2" max="2" width="18.28515625" customWidth="1"/>
    <col min="3" max="3" width="17.7109375" customWidth="1"/>
    <col min="4" max="4" width="18.28515625" customWidth="1"/>
    <col min="5" max="5" width="18.5703125" customWidth="1"/>
  </cols>
  <sheetData>
    <row r="1" spans="1:13" ht="15.75">
      <c r="A1" s="73" t="s">
        <v>1</v>
      </c>
      <c r="B1" s="73"/>
      <c r="C1" s="73"/>
      <c r="D1" s="73"/>
      <c r="E1" s="73"/>
    </row>
    <row r="2" spans="1:13" ht="15.75">
      <c r="A2" s="15" t="s">
        <v>2</v>
      </c>
      <c r="B2" s="18">
        <v>42750</v>
      </c>
      <c r="C2" s="16"/>
      <c r="D2" s="16"/>
      <c r="E2" s="16"/>
    </row>
    <row r="3" spans="1:13" ht="14.25" customHeight="1">
      <c r="A3" s="15" t="s">
        <v>3</v>
      </c>
      <c r="B3" s="17">
        <v>0.51041666666666663</v>
      </c>
      <c r="C3" s="15"/>
      <c r="D3" s="15"/>
      <c r="E3" s="15"/>
    </row>
    <row r="4" spans="1:13" ht="72.75" customHeight="1" thickBot="1">
      <c r="A4" s="19"/>
      <c r="B4" s="22" t="s">
        <v>4</v>
      </c>
      <c r="C4" s="23">
        <v>58.2</v>
      </c>
      <c r="D4" s="21"/>
      <c r="E4" s="15"/>
    </row>
    <row r="5" spans="1:13" ht="49.5" customHeight="1" thickTop="1" thickBot="1">
      <c r="A5" s="24"/>
      <c r="B5" s="25" t="s">
        <v>5</v>
      </c>
      <c r="C5" s="25" t="s">
        <v>6</v>
      </c>
      <c r="D5" s="25" t="s">
        <v>7</v>
      </c>
      <c r="E5" s="26" t="s">
        <v>8</v>
      </c>
      <c r="M5" s="38"/>
    </row>
    <row r="6" spans="1:13" ht="15.75" customHeight="1" thickTop="1">
      <c r="A6" s="30">
        <v>1</v>
      </c>
      <c r="B6" s="33" t="s">
        <v>10</v>
      </c>
      <c r="C6" s="28">
        <v>50880.95</v>
      </c>
      <c r="D6" s="39">
        <f>SUM(C6*100%/C12)</f>
        <v>8.487259340314729E-2</v>
      </c>
      <c r="E6" s="41">
        <f>SUM(C6*58.2)</f>
        <v>2961271.29</v>
      </c>
    </row>
    <row r="7" spans="1:13" ht="15.75">
      <c r="A7" s="30">
        <v>2</v>
      </c>
      <c r="B7" s="33" t="s">
        <v>9</v>
      </c>
      <c r="C7" s="35">
        <v>26890.2</v>
      </c>
      <c r="D7" s="39">
        <f>SUM(C7*100%/C12)</f>
        <v>4.4854528288668184E-2</v>
      </c>
      <c r="E7" s="41">
        <f t="shared" ref="E7:E11" si="0">SUM(C7*58.2)</f>
        <v>1565009.6400000001</v>
      </c>
    </row>
    <row r="8" spans="1:13" ht="15.75">
      <c r="A8" s="31">
        <v>3</v>
      </c>
      <c r="B8" s="34" t="s">
        <v>11</v>
      </c>
      <c r="C8" s="29">
        <v>19785.45</v>
      </c>
      <c r="D8" s="39">
        <f>SUM(C8*100%/C12)</f>
        <v>3.300336281355401E-2</v>
      </c>
      <c r="E8" s="41">
        <f t="shared" si="0"/>
        <v>1151513.1900000002</v>
      </c>
    </row>
    <row r="9" spans="1:13" ht="15.75">
      <c r="A9" s="31">
        <v>4</v>
      </c>
      <c r="B9" s="34" t="s">
        <v>12</v>
      </c>
      <c r="C9" s="36">
        <v>485590.5</v>
      </c>
      <c r="D9" s="39">
        <f>SUM(C9*100%/C12)</f>
        <v>0.80999519598063718</v>
      </c>
      <c r="E9" s="41">
        <f t="shared" si="0"/>
        <v>28261367.100000001</v>
      </c>
    </row>
    <row r="10" spans="1:13" ht="15.75">
      <c r="A10" s="31">
        <v>5</v>
      </c>
      <c r="B10" s="34" t="s">
        <v>13</v>
      </c>
      <c r="C10" s="36">
        <v>10520.5</v>
      </c>
      <c r="D10" s="39">
        <f>SUM(C10*100%/C12)</f>
        <v>1.7548849203833875E-2</v>
      </c>
      <c r="E10" s="41">
        <f t="shared" si="0"/>
        <v>612293.1</v>
      </c>
    </row>
    <row r="11" spans="1:13" ht="15.75">
      <c r="A11" s="31">
        <v>6</v>
      </c>
      <c r="B11" s="34" t="s">
        <v>14</v>
      </c>
      <c r="C11" s="36">
        <v>5830.4</v>
      </c>
      <c r="D11" s="39">
        <f>SUM(C11*100%/C12)</f>
        <v>9.7254703101594987E-3</v>
      </c>
      <c r="E11" s="41">
        <f t="shared" si="0"/>
        <v>339329.27999999997</v>
      </c>
    </row>
    <row r="12" spans="1:13" ht="16.5" thickBot="1">
      <c r="A12" s="27"/>
      <c r="B12" s="32" t="s">
        <v>15</v>
      </c>
      <c r="C12" s="37">
        <f>SUM(C6:C11)</f>
        <v>599498</v>
      </c>
      <c r="D12" s="40">
        <f>SUM(D6:D11)</f>
        <v>1.0000000000000002</v>
      </c>
      <c r="E12" s="42">
        <f>SUM(E6:E11)</f>
        <v>34890783.600000001</v>
      </c>
    </row>
    <row r="13" spans="1:13" ht="15.75" thickTop="1"/>
    <row r="15" spans="1:13">
      <c r="G15" s="14"/>
    </row>
    <row r="17" spans="4:4">
      <c r="D17" s="20"/>
    </row>
  </sheetData>
  <mergeCells count="1">
    <mergeCell ref="A1:E1"/>
  </mergeCells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6"/>
  <sheetViews>
    <sheetView workbookViewId="0">
      <selection activeCell="I8" sqref="I8"/>
    </sheetView>
  </sheetViews>
  <sheetFormatPr defaultRowHeight="15"/>
  <cols>
    <col min="1" max="1" width="27.5703125" customWidth="1"/>
    <col min="2" max="2" width="18.28515625" customWidth="1"/>
    <col min="3" max="3" width="18.42578125" customWidth="1"/>
    <col min="4" max="5" width="18.28515625" customWidth="1"/>
  </cols>
  <sheetData>
    <row r="1" spans="1:14" ht="16.5" thickTop="1" thickBot="1">
      <c r="A1" s="50" t="s">
        <v>16</v>
      </c>
      <c r="B1" s="51" t="s">
        <v>17</v>
      </c>
      <c r="C1" s="51" t="s">
        <v>18</v>
      </c>
      <c r="D1" s="51" t="s">
        <v>19</v>
      </c>
      <c r="E1" s="52" t="s">
        <v>20</v>
      </c>
    </row>
    <row r="2" spans="1:14" ht="15.75" thickTop="1">
      <c r="A2" s="54" t="s">
        <v>21</v>
      </c>
      <c r="B2" s="46">
        <v>3000</v>
      </c>
      <c r="C2" s="46">
        <v>7000</v>
      </c>
      <c r="D2" s="46">
        <v>200</v>
      </c>
      <c r="E2" s="47">
        <f>SUM(B2:D2)</f>
        <v>10200</v>
      </c>
    </row>
    <row r="3" spans="1:14">
      <c r="A3" s="55" t="s">
        <v>22</v>
      </c>
      <c r="B3" s="14">
        <v>200</v>
      </c>
      <c r="C3" s="14">
        <v>600</v>
      </c>
      <c r="D3" s="14">
        <v>700</v>
      </c>
      <c r="E3" s="47">
        <f t="shared" ref="E3:E7" si="0">SUM(B3:D3)</f>
        <v>1500</v>
      </c>
      <c r="H3" s="45"/>
      <c r="I3" s="45"/>
      <c r="J3" s="45"/>
      <c r="K3" s="45"/>
      <c r="L3" s="45"/>
      <c r="M3" s="45"/>
      <c r="N3" s="45"/>
    </row>
    <row r="4" spans="1:14">
      <c r="A4" s="55" t="s">
        <v>23</v>
      </c>
      <c r="B4" s="14">
        <v>400</v>
      </c>
      <c r="C4" s="14">
        <v>400</v>
      </c>
      <c r="D4" s="14">
        <v>500</v>
      </c>
      <c r="E4" s="47">
        <f t="shared" si="0"/>
        <v>1300</v>
      </c>
      <c r="H4" s="45"/>
      <c r="I4" s="45"/>
      <c r="J4" s="45"/>
      <c r="K4" s="45"/>
      <c r="L4" s="45"/>
      <c r="M4" s="45"/>
      <c r="N4" s="45"/>
    </row>
    <row r="5" spans="1:14" ht="15.75" thickBot="1">
      <c r="A5" s="55" t="s">
        <v>24</v>
      </c>
      <c r="B5" s="14">
        <v>300</v>
      </c>
      <c r="C5" s="14">
        <v>3000</v>
      </c>
      <c r="D5" s="14">
        <v>400</v>
      </c>
      <c r="E5" s="47">
        <f t="shared" si="0"/>
        <v>3700</v>
      </c>
      <c r="H5" s="57"/>
      <c r="I5" s="45"/>
      <c r="J5" s="45"/>
      <c r="K5" s="45"/>
      <c r="L5" s="45"/>
      <c r="M5" s="45"/>
      <c r="N5" s="45"/>
    </row>
    <row r="6" spans="1:14" ht="15.75" thickTop="1">
      <c r="A6" s="55" t="s">
        <v>25</v>
      </c>
      <c r="B6" s="14">
        <v>30</v>
      </c>
      <c r="C6" s="14">
        <v>1000</v>
      </c>
      <c r="D6" s="14">
        <v>300</v>
      </c>
      <c r="E6" s="47">
        <f t="shared" si="0"/>
        <v>1330</v>
      </c>
      <c r="H6" s="45"/>
      <c r="I6" s="45"/>
      <c r="J6" s="45"/>
      <c r="K6" s="45"/>
      <c r="L6" s="45"/>
      <c r="M6" s="45"/>
      <c r="N6" s="45"/>
    </row>
    <row r="7" spans="1:14">
      <c r="A7" s="55" t="s">
        <v>26</v>
      </c>
      <c r="B7" s="14">
        <v>40</v>
      </c>
      <c r="C7" s="14">
        <v>500</v>
      </c>
      <c r="D7" s="14">
        <v>266</v>
      </c>
      <c r="E7" s="47">
        <f t="shared" si="0"/>
        <v>806</v>
      </c>
      <c r="H7" s="45"/>
      <c r="I7" s="45"/>
      <c r="J7" s="45"/>
      <c r="K7" s="45"/>
      <c r="L7" s="45"/>
      <c r="M7" s="45"/>
      <c r="N7" s="45"/>
    </row>
    <row r="8" spans="1:14" ht="15.75" thickBot="1">
      <c r="A8" s="53" t="s">
        <v>27</v>
      </c>
      <c r="B8" s="56">
        <f>AVERAGE(B2:B7)</f>
        <v>661.66666666666663</v>
      </c>
      <c r="C8" s="56">
        <f t="shared" ref="C8:D8" si="1">AVERAGE(C2:C7)</f>
        <v>2083.3333333333335</v>
      </c>
      <c r="D8" s="56">
        <f t="shared" si="1"/>
        <v>394.33333333333331</v>
      </c>
      <c r="E8" s="58">
        <f>SUM(B8:D8)</f>
        <v>3139.3333333333335</v>
      </c>
      <c r="H8" s="45"/>
      <c r="I8" s="45"/>
      <c r="J8" s="45"/>
      <c r="K8" s="45"/>
      <c r="L8" s="45"/>
      <c r="M8" s="45"/>
      <c r="N8" s="45"/>
    </row>
    <row r="9" spans="1:14" ht="15.75" thickTop="1">
      <c r="H9" s="45"/>
      <c r="I9" s="45"/>
      <c r="J9" s="45"/>
      <c r="K9" s="45"/>
      <c r="L9" s="45"/>
      <c r="M9" s="45"/>
      <c r="N9" s="45"/>
    </row>
    <row r="10" spans="1:14">
      <c r="H10" s="45"/>
      <c r="I10" s="45"/>
      <c r="J10" s="45"/>
      <c r="K10" s="45"/>
      <c r="L10" s="45"/>
      <c r="M10" s="45"/>
      <c r="N10" s="45"/>
    </row>
    <row r="11" spans="1:14">
      <c r="H11" s="45"/>
      <c r="I11" s="45"/>
      <c r="J11" s="45"/>
      <c r="K11" s="59"/>
      <c r="L11" s="45"/>
      <c r="M11" s="45"/>
      <c r="N11" s="45"/>
    </row>
    <row r="12" spans="1:14">
      <c r="H12" s="45"/>
      <c r="I12" s="45"/>
      <c r="J12" s="45"/>
      <c r="K12" s="45"/>
      <c r="L12" s="45"/>
      <c r="M12" s="45"/>
      <c r="N12" s="45"/>
    </row>
    <row r="13" spans="1:14">
      <c r="H13" s="45"/>
      <c r="I13" s="45"/>
      <c r="J13" s="45"/>
      <c r="K13" s="45"/>
      <c r="L13" s="45"/>
      <c r="M13" s="45"/>
      <c r="N13" s="45"/>
    </row>
    <row r="14" spans="1:14">
      <c r="H14" s="45"/>
      <c r="I14" s="45"/>
      <c r="J14" s="45"/>
      <c r="K14" s="45"/>
      <c r="L14" s="45"/>
      <c r="M14" s="45"/>
      <c r="N14" s="45"/>
    </row>
    <row r="15" spans="1:14">
      <c r="H15" s="45"/>
      <c r="I15" s="45"/>
      <c r="J15" s="45"/>
      <c r="K15" s="45"/>
      <c r="L15" s="45"/>
      <c r="M15" s="45"/>
      <c r="N15" s="45"/>
    </row>
    <row r="16" spans="1:14">
      <c r="H16" s="45"/>
      <c r="I16" s="45"/>
      <c r="J16" s="45"/>
      <c r="K16" s="45"/>
      <c r="L16" s="45"/>
      <c r="M16" s="45"/>
      <c r="N16" s="4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2"/>
  <sheetViews>
    <sheetView workbookViewId="0">
      <selection activeCell="I11" sqref="I11"/>
    </sheetView>
  </sheetViews>
  <sheetFormatPr defaultRowHeight="15"/>
  <cols>
    <col min="1" max="1" width="18.140625" customWidth="1"/>
    <col min="2" max="3" width="18.28515625" customWidth="1"/>
    <col min="4" max="4" width="18.140625" customWidth="1"/>
    <col min="5" max="5" width="18.42578125" customWidth="1"/>
  </cols>
  <sheetData>
    <row r="1" spans="1:5">
      <c r="A1" s="74" t="s">
        <v>28</v>
      </c>
      <c r="B1" s="75"/>
      <c r="C1" s="75"/>
      <c r="D1" s="75"/>
      <c r="E1" s="76"/>
    </row>
    <row r="2" spans="1:5">
      <c r="A2" s="109" t="s">
        <v>29</v>
      </c>
      <c r="B2" s="109" t="s">
        <v>30</v>
      </c>
      <c r="C2" s="109" t="s">
        <v>31</v>
      </c>
      <c r="D2" s="109" t="s">
        <v>32</v>
      </c>
      <c r="E2" s="110" t="s">
        <v>27</v>
      </c>
    </row>
    <row r="3" spans="1:5">
      <c r="A3" s="88" t="s">
        <v>35</v>
      </c>
      <c r="B3" s="83">
        <v>5</v>
      </c>
      <c r="C3" s="83">
        <v>4</v>
      </c>
      <c r="D3" s="83">
        <v>5</v>
      </c>
      <c r="E3" s="111">
        <f>AVERAGE(B3:D3)</f>
        <v>4.666666666666667</v>
      </c>
    </row>
    <row r="4" spans="1:5">
      <c r="A4" s="88" t="s">
        <v>33</v>
      </c>
      <c r="B4" s="83">
        <v>4</v>
      </c>
      <c r="C4" s="83">
        <v>5</v>
      </c>
      <c r="D4" s="83">
        <v>4</v>
      </c>
      <c r="E4" s="111">
        <f t="shared" ref="E4:E12" si="0">AVERAGE(B4:D4)</f>
        <v>4.333333333333333</v>
      </c>
    </row>
    <row r="5" spans="1:5">
      <c r="A5" s="88" t="s">
        <v>34</v>
      </c>
      <c r="B5" s="83">
        <v>5</v>
      </c>
      <c r="C5" s="83">
        <v>5</v>
      </c>
      <c r="D5" s="83">
        <v>4</v>
      </c>
      <c r="E5" s="111">
        <f t="shared" si="0"/>
        <v>4.666666666666667</v>
      </c>
    </row>
    <row r="6" spans="1:5">
      <c r="A6" s="88" t="s">
        <v>36</v>
      </c>
      <c r="B6" s="83">
        <v>5</v>
      </c>
      <c r="C6" s="83">
        <v>4</v>
      </c>
      <c r="D6" s="83">
        <v>5</v>
      </c>
      <c r="E6" s="111">
        <f t="shared" si="0"/>
        <v>4.666666666666667</v>
      </c>
    </row>
    <row r="7" spans="1:5">
      <c r="A7" s="88" t="s">
        <v>37</v>
      </c>
      <c r="B7" s="83">
        <v>4</v>
      </c>
      <c r="C7" s="83">
        <v>5</v>
      </c>
      <c r="D7" s="83">
        <v>4</v>
      </c>
      <c r="E7" s="111">
        <f t="shared" si="0"/>
        <v>4.333333333333333</v>
      </c>
    </row>
    <row r="8" spans="1:5">
      <c r="A8" s="88" t="s">
        <v>38</v>
      </c>
      <c r="B8" s="83">
        <v>5</v>
      </c>
      <c r="C8" s="83">
        <v>5</v>
      </c>
      <c r="D8" s="83">
        <v>4</v>
      </c>
      <c r="E8" s="111">
        <f t="shared" si="0"/>
        <v>4.666666666666667</v>
      </c>
    </row>
    <row r="9" spans="1:5">
      <c r="A9" s="88" t="s">
        <v>39</v>
      </c>
      <c r="B9" s="83">
        <v>5</v>
      </c>
      <c r="C9" s="83">
        <v>4</v>
      </c>
      <c r="D9" s="83">
        <v>5</v>
      </c>
      <c r="E9" s="111">
        <f t="shared" si="0"/>
        <v>4.666666666666667</v>
      </c>
    </row>
    <row r="10" spans="1:5">
      <c r="A10" s="88" t="s">
        <v>40</v>
      </c>
      <c r="B10" s="83">
        <v>5</v>
      </c>
      <c r="C10" s="83">
        <v>4</v>
      </c>
      <c r="D10" s="83">
        <v>5</v>
      </c>
      <c r="E10" s="111">
        <f t="shared" si="0"/>
        <v>4.666666666666667</v>
      </c>
    </row>
    <row r="11" spans="1:5">
      <c r="A11" s="88" t="s">
        <v>41</v>
      </c>
      <c r="B11" s="83">
        <v>4</v>
      </c>
      <c r="C11" s="83">
        <v>5</v>
      </c>
      <c r="D11" s="83">
        <v>5</v>
      </c>
      <c r="E11" s="111">
        <f t="shared" si="0"/>
        <v>4.666666666666667</v>
      </c>
    </row>
    <row r="12" spans="1:5">
      <c r="A12" s="88" t="s">
        <v>42</v>
      </c>
      <c r="B12" s="83">
        <v>5</v>
      </c>
      <c r="C12" s="83">
        <v>5</v>
      </c>
      <c r="D12" s="83">
        <v>5</v>
      </c>
      <c r="E12" s="111">
        <f t="shared" si="0"/>
        <v>5</v>
      </c>
    </row>
    <row r="13" spans="1:5" ht="30">
      <c r="A13" s="112" t="s">
        <v>43</v>
      </c>
      <c r="B13" s="111">
        <f>AVERAGE(B3:B12)</f>
        <v>4.7</v>
      </c>
      <c r="C13" s="111">
        <f t="shared" ref="C13:E13" si="1">AVERAGE(C3:C12)</f>
        <v>4.5999999999999996</v>
      </c>
      <c r="D13" s="111">
        <f t="shared" si="1"/>
        <v>4.5999999999999996</v>
      </c>
      <c r="E13" s="111">
        <f t="shared" si="1"/>
        <v>4.6333333333333329</v>
      </c>
    </row>
    <row r="22" spans="10:10">
      <c r="J22" s="108"/>
    </row>
  </sheetData>
  <mergeCells count="1">
    <mergeCell ref="A1:E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6"/>
  <sheetViews>
    <sheetView workbookViewId="0">
      <selection activeCell="N13" sqref="N13"/>
    </sheetView>
  </sheetViews>
  <sheetFormatPr defaultRowHeight="15"/>
  <cols>
    <col min="2" max="2" width="18.28515625" customWidth="1"/>
    <col min="3" max="3" width="18.5703125" customWidth="1"/>
    <col min="4" max="5" width="18.28515625" customWidth="1"/>
  </cols>
  <sheetData>
    <row r="1" spans="1:12">
      <c r="A1" s="77" t="s">
        <v>44</v>
      </c>
      <c r="B1" s="78"/>
      <c r="C1" s="78"/>
      <c r="D1" s="78"/>
      <c r="E1" s="78"/>
      <c r="F1" s="78"/>
      <c r="G1" s="78"/>
      <c r="H1" s="62"/>
    </row>
    <row r="2" spans="1:12" ht="15.75" thickBot="1">
      <c r="A2" s="65" t="s">
        <v>45</v>
      </c>
      <c r="B2" s="63"/>
      <c r="C2" s="64">
        <v>13</v>
      </c>
      <c r="D2" s="63"/>
      <c r="E2" s="63"/>
      <c r="F2" s="63"/>
      <c r="G2" s="63"/>
      <c r="H2" s="62"/>
    </row>
    <row r="3" spans="1:12" ht="15.75" thickTop="1">
      <c r="A3" s="44" t="s">
        <v>46</v>
      </c>
      <c r="B3" s="66" t="s">
        <v>47</v>
      </c>
      <c r="C3" s="66" t="s">
        <v>30</v>
      </c>
      <c r="D3" s="66" t="s">
        <v>48</v>
      </c>
      <c r="E3" s="66" t="s">
        <v>49</v>
      </c>
      <c r="F3" s="66" t="s">
        <v>50</v>
      </c>
      <c r="G3" s="43" t="s">
        <v>51</v>
      </c>
      <c r="K3" s="61"/>
    </row>
    <row r="4" spans="1:12">
      <c r="A4" s="67">
        <v>1</v>
      </c>
      <c r="B4" s="14" t="s">
        <v>52</v>
      </c>
      <c r="C4" s="14">
        <v>4</v>
      </c>
      <c r="D4" s="14">
        <v>4</v>
      </c>
      <c r="E4" s="14">
        <v>5</v>
      </c>
      <c r="F4" s="14">
        <f>SUM(C4:E4)</f>
        <v>13</v>
      </c>
      <c r="G4" s="48" t="str">
        <f>IF(F4&gt;=13,"Правда")</f>
        <v>Правда</v>
      </c>
    </row>
    <row r="5" spans="1:12">
      <c r="A5" s="67">
        <v>2</v>
      </c>
      <c r="B5" s="14" t="s">
        <v>53</v>
      </c>
      <c r="C5" s="14">
        <v>3</v>
      </c>
      <c r="D5" s="14">
        <v>3</v>
      </c>
      <c r="E5" s="14">
        <v>4</v>
      </c>
      <c r="F5" s="14">
        <f t="shared" ref="F5:F10" si="0">SUM(C5:E5)</f>
        <v>10</v>
      </c>
      <c r="G5" s="48" t="b">
        <f t="shared" ref="G5:G10" si="1">IF(F5&gt;=13,"Правда")</f>
        <v>0</v>
      </c>
    </row>
    <row r="6" spans="1:12">
      <c r="A6" s="67">
        <v>3</v>
      </c>
      <c r="B6" s="14" t="s">
        <v>54</v>
      </c>
      <c r="C6" s="14">
        <v>5</v>
      </c>
      <c r="D6" s="14">
        <v>4</v>
      </c>
      <c r="E6" s="14">
        <v>3</v>
      </c>
      <c r="F6" s="14">
        <f t="shared" si="0"/>
        <v>12</v>
      </c>
      <c r="G6" s="48" t="b">
        <f t="shared" si="1"/>
        <v>0</v>
      </c>
    </row>
    <row r="7" spans="1:12">
      <c r="A7" s="67">
        <v>4</v>
      </c>
      <c r="B7" s="14" t="s">
        <v>55</v>
      </c>
      <c r="C7" s="14">
        <v>5</v>
      </c>
      <c r="D7" s="14">
        <v>5</v>
      </c>
      <c r="E7" s="14">
        <v>4</v>
      </c>
      <c r="F7" s="14">
        <f t="shared" si="0"/>
        <v>14</v>
      </c>
      <c r="G7" s="48" t="str">
        <f t="shared" si="1"/>
        <v>Правда</v>
      </c>
    </row>
    <row r="8" spans="1:12">
      <c r="A8" s="67">
        <v>5</v>
      </c>
      <c r="B8" s="14" t="s">
        <v>56</v>
      </c>
      <c r="C8" s="14">
        <v>3</v>
      </c>
      <c r="D8" s="14">
        <v>5</v>
      </c>
      <c r="E8" s="14">
        <v>5</v>
      </c>
      <c r="F8" s="14">
        <f t="shared" si="0"/>
        <v>13</v>
      </c>
      <c r="G8" s="48" t="str">
        <f t="shared" si="1"/>
        <v>Правда</v>
      </c>
    </row>
    <row r="9" spans="1:12">
      <c r="A9" s="67">
        <v>6</v>
      </c>
      <c r="B9" s="14" t="s">
        <v>56</v>
      </c>
      <c r="C9" s="14">
        <v>4</v>
      </c>
      <c r="D9" s="14">
        <v>4</v>
      </c>
      <c r="E9" s="14">
        <v>4</v>
      </c>
      <c r="F9" s="14">
        <f t="shared" si="0"/>
        <v>12</v>
      </c>
      <c r="G9" s="48" t="b">
        <f t="shared" si="1"/>
        <v>0</v>
      </c>
    </row>
    <row r="10" spans="1:12" ht="15.75" thickBot="1">
      <c r="A10" s="68">
        <v>7</v>
      </c>
      <c r="B10" s="49" t="s">
        <v>57</v>
      </c>
      <c r="C10" s="49">
        <v>5</v>
      </c>
      <c r="D10" s="49">
        <v>3</v>
      </c>
      <c r="E10" s="49">
        <v>5</v>
      </c>
      <c r="F10" s="49">
        <f t="shared" si="0"/>
        <v>13</v>
      </c>
      <c r="G10" s="79" t="str">
        <f t="shared" si="1"/>
        <v>Правда</v>
      </c>
    </row>
    <row r="11" spans="1:12" ht="15.75" thickTop="1"/>
    <row r="15" spans="1:12">
      <c r="I15" s="14"/>
    </row>
    <row r="16" spans="1:12">
      <c r="I16" s="45"/>
      <c r="K16" s="45"/>
      <c r="L16" s="45"/>
    </row>
  </sheetData>
  <mergeCells count="1">
    <mergeCell ref="A1:G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4"/>
  <sheetViews>
    <sheetView workbookViewId="0">
      <selection activeCell="A2" sqref="A2:D14"/>
    </sheetView>
  </sheetViews>
  <sheetFormatPr defaultRowHeight="15"/>
  <sheetData>
    <row r="1" spans="1:11">
      <c r="A1" s="80" t="s">
        <v>58</v>
      </c>
      <c r="B1" s="81"/>
      <c r="C1" s="81"/>
      <c r="D1" s="82"/>
      <c r="F1" s="80" t="s">
        <v>59</v>
      </c>
      <c r="G1" s="81"/>
      <c r="H1" s="81"/>
      <c r="I1" s="81"/>
      <c r="J1" s="81"/>
      <c r="K1" s="82"/>
    </row>
    <row r="2" spans="1:11">
      <c r="A2" s="60"/>
      <c r="B2" s="83">
        <v>1992</v>
      </c>
      <c r="C2" s="60">
        <v>1993</v>
      </c>
      <c r="D2" s="60">
        <v>1994</v>
      </c>
      <c r="F2" s="84" t="s">
        <v>60</v>
      </c>
      <c r="G2" s="85"/>
      <c r="H2" s="85"/>
      <c r="I2" s="85"/>
      <c r="J2" s="86"/>
      <c r="K2" s="14">
        <f>MAX(B3:D14)</f>
        <v>145.19999999999999</v>
      </c>
    </row>
    <row r="3" spans="1:11">
      <c r="A3" s="60" t="s">
        <v>61</v>
      </c>
      <c r="B3" s="60">
        <v>37.200000000000003</v>
      </c>
      <c r="C3" s="60">
        <v>34.5</v>
      </c>
      <c r="D3" s="60">
        <v>8</v>
      </c>
      <c r="F3" s="84" t="s">
        <v>62</v>
      </c>
      <c r="G3" s="85"/>
      <c r="H3" s="85"/>
      <c r="I3" s="85"/>
      <c r="J3" s="86"/>
      <c r="K3" s="14">
        <f>MIN(B3:D14)</f>
        <v>1.2</v>
      </c>
    </row>
    <row r="4" spans="1:11">
      <c r="A4" s="60" t="s">
        <v>63</v>
      </c>
      <c r="B4" s="60">
        <v>11.4</v>
      </c>
      <c r="C4" s="60">
        <v>51.3</v>
      </c>
      <c r="D4" s="60">
        <v>1.2</v>
      </c>
      <c r="F4" s="84" t="s">
        <v>64</v>
      </c>
      <c r="G4" s="85"/>
      <c r="H4" s="85"/>
      <c r="I4" s="85"/>
      <c r="J4" s="86"/>
      <c r="K4" s="14">
        <f>SUM(B3:D14)</f>
        <v>1674.8000000000002</v>
      </c>
    </row>
    <row r="5" spans="1:11">
      <c r="A5" s="60" t="s">
        <v>65</v>
      </c>
      <c r="B5" s="60">
        <v>16.5</v>
      </c>
      <c r="C5" s="60">
        <v>20.5</v>
      </c>
      <c r="D5" s="60">
        <v>3.8</v>
      </c>
      <c r="F5" s="84" t="s">
        <v>66</v>
      </c>
      <c r="G5" s="85"/>
      <c r="H5" s="85"/>
      <c r="I5" s="85"/>
      <c r="J5" s="86"/>
      <c r="K5" s="14">
        <f>AVERAGE(B3:D14)</f>
        <v>46.522222222222226</v>
      </c>
    </row>
    <row r="6" spans="1:11">
      <c r="A6" s="60" t="s">
        <v>67</v>
      </c>
      <c r="B6" s="60">
        <v>19.5</v>
      </c>
      <c r="C6" s="60">
        <v>26.9</v>
      </c>
      <c r="D6" s="60">
        <v>11.9</v>
      </c>
      <c r="F6" s="84" t="s">
        <v>68</v>
      </c>
      <c r="G6" s="85"/>
      <c r="H6" s="85"/>
      <c r="I6" s="85"/>
      <c r="J6" s="86"/>
      <c r="K6" s="14">
        <f>COUNTIF(B3:D14,"&gt;15")</f>
        <v>27</v>
      </c>
    </row>
    <row r="7" spans="1:11">
      <c r="A7" s="60" t="s">
        <v>69</v>
      </c>
      <c r="B7" s="60">
        <v>11.7</v>
      </c>
      <c r="C7" s="60">
        <v>45.5</v>
      </c>
      <c r="D7" s="60">
        <v>66.3</v>
      </c>
    </row>
    <row r="8" spans="1:11">
      <c r="A8" s="60" t="s">
        <v>70</v>
      </c>
      <c r="B8" s="60">
        <v>129.1</v>
      </c>
      <c r="C8" s="60">
        <v>71.5</v>
      </c>
      <c r="D8" s="60">
        <v>60</v>
      </c>
    </row>
    <row r="9" spans="1:11">
      <c r="A9" s="60" t="s">
        <v>71</v>
      </c>
      <c r="B9" s="60">
        <v>57.1</v>
      </c>
      <c r="C9" s="60">
        <v>125.9</v>
      </c>
      <c r="D9" s="60">
        <v>50.6</v>
      </c>
    </row>
    <row r="10" spans="1:11">
      <c r="A10" s="60" t="s">
        <v>72</v>
      </c>
      <c r="B10" s="60">
        <v>43.8</v>
      </c>
      <c r="C10" s="60">
        <v>96.6</v>
      </c>
      <c r="D10" s="60">
        <v>145.19999999999999</v>
      </c>
    </row>
    <row r="11" spans="1:11">
      <c r="A11" s="60" t="s">
        <v>73</v>
      </c>
      <c r="B11" s="60">
        <v>85.7</v>
      </c>
      <c r="C11" s="60">
        <v>74.8</v>
      </c>
      <c r="D11" s="60">
        <v>79.900000000000006</v>
      </c>
    </row>
    <row r="12" spans="1:11">
      <c r="A12" s="60" t="s">
        <v>74</v>
      </c>
      <c r="B12" s="60">
        <v>86</v>
      </c>
      <c r="C12" s="60">
        <v>14.5</v>
      </c>
      <c r="D12" s="60">
        <v>44.9</v>
      </c>
    </row>
    <row r="13" spans="1:11">
      <c r="A13" s="60" t="s">
        <v>75</v>
      </c>
      <c r="B13" s="60">
        <v>12.5</v>
      </c>
      <c r="C13" s="60">
        <v>21</v>
      </c>
      <c r="D13" s="60">
        <v>56.6</v>
      </c>
    </row>
    <row r="14" spans="1:11">
      <c r="A14" s="60" t="s">
        <v>76</v>
      </c>
      <c r="B14" s="60">
        <v>21.2</v>
      </c>
      <c r="C14" s="60">
        <v>22.3</v>
      </c>
      <c r="D14" s="60">
        <v>9.4</v>
      </c>
    </row>
  </sheetData>
  <mergeCells count="7">
    <mergeCell ref="F6:J6"/>
    <mergeCell ref="A1:D1"/>
    <mergeCell ref="F1:K1"/>
    <mergeCell ref="F2:J2"/>
    <mergeCell ref="F3:J3"/>
    <mergeCell ref="F4:J4"/>
    <mergeCell ref="F5:J5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1"/>
  <sheetViews>
    <sheetView workbookViewId="0">
      <selection activeCell="I8" sqref="I8"/>
    </sheetView>
  </sheetViews>
  <sheetFormatPr defaultRowHeight="15"/>
  <cols>
    <col min="2" max="2" width="17.7109375" customWidth="1"/>
    <col min="3" max="4" width="18.140625" customWidth="1"/>
  </cols>
  <sheetData>
    <row r="1" spans="1:4">
      <c r="A1" s="14" t="s">
        <v>77</v>
      </c>
      <c r="B1" s="83" t="s">
        <v>29</v>
      </c>
      <c r="C1" s="83" t="s">
        <v>78</v>
      </c>
      <c r="D1" s="83" t="s">
        <v>79</v>
      </c>
    </row>
    <row r="2" spans="1:4">
      <c r="A2" s="14">
        <v>1</v>
      </c>
      <c r="B2" s="89" t="s">
        <v>35</v>
      </c>
      <c r="C2" s="87">
        <v>35551</v>
      </c>
      <c r="D2" s="91">
        <f ca="1">YEAR(TODAY()-C2)-1900</f>
        <v>20</v>
      </c>
    </row>
    <row r="3" spans="1:4">
      <c r="A3" s="14">
        <v>2</v>
      </c>
      <c r="B3" s="89" t="s">
        <v>33</v>
      </c>
      <c r="C3" s="87">
        <v>36044</v>
      </c>
      <c r="D3" s="91">
        <f t="shared" ref="D3:D11" ca="1" si="0">YEAR(TODAY()-C3)-1900</f>
        <v>19</v>
      </c>
    </row>
    <row r="4" spans="1:4">
      <c r="A4" s="14">
        <v>3</v>
      </c>
      <c r="B4" s="89" t="s">
        <v>34</v>
      </c>
      <c r="C4" s="87">
        <v>36023</v>
      </c>
      <c r="D4" s="91">
        <f t="shared" ca="1" si="0"/>
        <v>19</v>
      </c>
    </row>
    <row r="5" spans="1:4">
      <c r="A5" s="14">
        <v>4</v>
      </c>
      <c r="B5" s="89" t="s">
        <v>80</v>
      </c>
      <c r="C5" s="87">
        <v>36033</v>
      </c>
      <c r="D5" s="91">
        <f t="shared" ca="1" si="0"/>
        <v>19</v>
      </c>
    </row>
    <row r="6" spans="1:4">
      <c r="A6" s="14">
        <v>5</v>
      </c>
      <c r="B6" s="89" t="s">
        <v>37</v>
      </c>
      <c r="C6" s="87">
        <v>34869</v>
      </c>
      <c r="D6" s="91">
        <f t="shared" ca="1" si="0"/>
        <v>22</v>
      </c>
    </row>
    <row r="7" spans="1:4">
      <c r="A7" s="14">
        <v>6</v>
      </c>
      <c r="B7" s="89" t="s">
        <v>36</v>
      </c>
      <c r="C7" s="87">
        <v>32585</v>
      </c>
      <c r="D7" s="91">
        <f t="shared" ca="1" si="0"/>
        <v>28</v>
      </c>
    </row>
    <row r="8" spans="1:4">
      <c r="A8" s="14">
        <v>7</v>
      </c>
      <c r="B8" s="89" t="s">
        <v>81</v>
      </c>
      <c r="C8" s="87">
        <v>34408</v>
      </c>
      <c r="D8" s="91">
        <f t="shared" ca="1" si="0"/>
        <v>23</v>
      </c>
    </row>
    <row r="9" spans="1:4">
      <c r="A9" s="14">
        <v>8</v>
      </c>
      <c r="B9" s="89" t="s">
        <v>82</v>
      </c>
      <c r="C9" s="87">
        <v>23711</v>
      </c>
      <c r="D9" s="91">
        <f t="shared" ca="1" si="0"/>
        <v>53</v>
      </c>
    </row>
    <row r="10" spans="1:4" ht="15.75">
      <c r="A10" s="14">
        <v>9</v>
      </c>
      <c r="B10" s="90" t="s">
        <v>83</v>
      </c>
      <c r="C10" s="87">
        <v>20149</v>
      </c>
      <c r="D10" s="91">
        <f t="shared" ca="1" si="0"/>
        <v>63</v>
      </c>
    </row>
    <row r="11" spans="1:4">
      <c r="A11" s="14">
        <v>10</v>
      </c>
      <c r="B11" s="89" t="s">
        <v>84</v>
      </c>
      <c r="C11" s="87">
        <v>30114</v>
      </c>
      <c r="D11" s="91">
        <f t="shared" ca="1" si="0"/>
        <v>35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1"/>
  <sheetViews>
    <sheetView workbookViewId="0">
      <selection activeCell="G11" sqref="G11"/>
    </sheetView>
  </sheetViews>
  <sheetFormatPr defaultRowHeight="15"/>
  <cols>
    <col min="1" max="1" width="13.5703125" customWidth="1"/>
    <col min="2" max="2" width="13.42578125" customWidth="1"/>
    <col min="3" max="4" width="13.7109375" customWidth="1"/>
  </cols>
  <sheetData>
    <row r="1" spans="1:4" ht="29.25" customHeight="1">
      <c r="A1" s="100" t="s">
        <v>85</v>
      </c>
      <c r="B1" s="101"/>
      <c r="C1" s="101"/>
      <c r="D1" s="102"/>
    </row>
    <row r="2" spans="1:4" ht="60" customHeight="1">
      <c r="A2" s="96" t="s">
        <v>86</v>
      </c>
      <c r="B2" s="98" t="s">
        <v>87</v>
      </c>
      <c r="C2" s="97" t="s">
        <v>88</v>
      </c>
      <c r="D2" s="99" t="s">
        <v>89</v>
      </c>
    </row>
    <row r="3" spans="1:4">
      <c r="A3" s="92" t="s">
        <v>90</v>
      </c>
      <c r="B3" s="93">
        <v>0.37</v>
      </c>
      <c r="C3" s="93">
        <v>0.36</v>
      </c>
      <c r="D3" s="92" t="str">
        <f>IF(B3&gt;C3,"Девушки","Юноши")</f>
        <v>Девушки</v>
      </c>
    </row>
    <row r="4" spans="1:4">
      <c r="A4" s="94" t="s">
        <v>91</v>
      </c>
      <c r="B4" s="95">
        <v>0.25</v>
      </c>
      <c r="C4" s="95">
        <v>0.3</v>
      </c>
      <c r="D4" s="94" t="str">
        <f>IF(B4&gt;C4,"Девушки","Юноши")</f>
        <v>Юноши</v>
      </c>
    </row>
    <row r="5" spans="1:4">
      <c r="A5" s="92" t="s">
        <v>92</v>
      </c>
      <c r="B5" s="93">
        <v>0.32</v>
      </c>
      <c r="C5" s="93">
        <v>0.24</v>
      </c>
      <c r="D5" s="92" t="str">
        <f>IF(B5&gt;C5,"Девушки","Юноши")</f>
        <v>Девушки</v>
      </c>
    </row>
    <row r="6" spans="1:4">
      <c r="A6" s="94" t="s">
        <v>93</v>
      </c>
      <c r="B6" s="95">
        <v>0.18</v>
      </c>
      <c r="C6" s="95">
        <v>0.21</v>
      </c>
      <c r="D6" s="94" t="str">
        <f>IF(B6&gt;C6,"Девушки","Юноши")</f>
        <v>Юноши</v>
      </c>
    </row>
    <row r="7" spans="1:4">
      <c r="A7" s="92" t="s">
        <v>94</v>
      </c>
      <c r="B7" s="93">
        <v>0.33</v>
      </c>
      <c r="C7" s="93">
        <v>0.28000000000000003</v>
      </c>
      <c r="D7" s="92" t="str">
        <f>IF(B7&gt;C7,"Девушки","Юноши")</f>
        <v>Девушки</v>
      </c>
    </row>
    <row r="8" spans="1:4">
      <c r="A8" s="94" t="s">
        <v>95</v>
      </c>
      <c r="B8" s="95">
        <v>0.23</v>
      </c>
      <c r="C8" s="95">
        <v>0.34</v>
      </c>
      <c r="D8" s="94" t="str">
        <f>IF(B8&gt;C8,"Девушки","Юноши")</f>
        <v>Юноши</v>
      </c>
    </row>
    <row r="10" spans="1:4">
      <c r="A10" s="104" t="s">
        <v>97</v>
      </c>
      <c r="B10" s="105">
        <f>MAX(B3:C8)</f>
        <v>0.37</v>
      </c>
      <c r="C10" s="107">
        <f>MAX(C3:D8)</f>
        <v>0.36</v>
      </c>
    </row>
    <row r="11" spans="1:4">
      <c r="A11" s="103" t="s">
        <v>96</v>
      </c>
      <c r="B11" s="107">
        <f>MIN(B3:C8)</f>
        <v>0.18</v>
      </c>
      <c r="C11" s="106">
        <f>MIN(C3:D8)</f>
        <v>0.21</v>
      </c>
    </row>
  </sheetData>
  <mergeCells count="1"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табл.умнож.</vt:lpstr>
      <vt:lpstr>вклады</vt:lpstr>
      <vt:lpstr>лыжи,коньки,сани</vt:lpstr>
      <vt:lpstr>успеваемость</vt:lpstr>
      <vt:lpstr>вступительные экз.</vt:lpstr>
      <vt:lpstr>кол-во осадков</vt:lpstr>
      <vt:lpstr>возраст</vt:lpstr>
      <vt:lpstr>успеваемость спортсменов</vt:lpstr>
    </vt:vector>
  </TitlesOfParts>
  <Company>ГУВК №40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ПК-12</dc:creator>
  <cp:lastModifiedBy>Вита</cp:lastModifiedBy>
  <dcterms:created xsi:type="dcterms:W3CDTF">2018-02-27T10:22:02Z</dcterms:created>
  <dcterms:modified xsi:type="dcterms:W3CDTF">2018-03-15T18:36:58Z</dcterms:modified>
</cp:coreProperties>
</file>