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F7" i="4" l="1"/>
  <c r="C7" i="4"/>
  <c r="D7" i="4"/>
  <c r="E7" i="4"/>
  <c r="B7" i="4"/>
  <c r="F4" i="4"/>
  <c r="F5" i="4"/>
  <c r="F6" i="4"/>
  <c r="F3" i="4"/>
  <c r="E8" i="3"/>
  <c r="C8" i="3"/>
  <c r="D8" i="3"/>
  <c r="B8" i="3"/>
  <c r="E2" i="3"/>
  <c r="E3" i="3"/>
  <c r="E4" i="3"/>
  <c r="E5" i="3"/>
  <c r="E6" i="3"/>
  <c r="E7" i="3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B2" i="2"/>
  <c r="F2" i="1" l="1"/>
  <c r="F3" i="1"/>
  <c r="F8" i="1"/>
  <c r="F9" i="1"/>
  <c r="F4" i="1"/>
  <c r="F6" i="1"/>
  <c r="F11" i="1"/>
  <c r="F7" i="1"/>
  <c r="F10" i="1"/>
  <c r="F5" i="1"/>
  <c r="E2" i="1"/>
  <c r="E5" i="1"/>
  <c r="E8" i="1"/>
  <c r="E9" i="1"/>
  <c r="E4" i="1"/>
  <c r="E6" i="1"/>
  <c r="E11" i="1"/>
  <c r="E7" i="1"/>
  <c r="E10" i="1"/>
  <c r="E3" i="1"/>
  <c r="G3" i="1" l="1"/>
  <c r="H3" i="1" s="1"/>
  <c r="G10" i="1"/>
  <c r="H10" i="1" s="1"/>
  <c r="G7" i="1"/>
  <c r="H7" i="1" s="1"/>
  <c r="G11" i="1"/>
  <c r="H11" i="1" s="1"/>
  <c r="G6" i="1"/>
  <c r="H6" i="1" s="1"/>
  <c r="G4" i="1"/>
  <c r="H4" i="1" s="1"/>
  <c r="G9" i="1"/>
  <c r="H9" i="1" s="1"/>
  <c r="G8" i="1"/>
  <c r="H8" i="1" s="1"/>
  <c r="G5" i="1"/>
  <c r="H5" i="1" s="1"/>
  <c r="G2" i="1"/>
  <c r="H2" i="1" s="1"/>
</calcChain>
</file>

<file path=xl/sharedStrings.xml><?xml version="1.0" encoding="utf-8"?>
<sst xmlns="http://schemas.openxmlformats.org/spreadsheetml/2006/main" count="54" uniqueCount="46">
  <si>
    <t>Наименование 
товара</t>
  </si>
  <si>
    <t>Единицы измерения</t>
  </si>
  <si>
    <t>Цена за единицу</t>
  </si>
  <si>
    <t>Количество</t>
  </si>
  <si>
    <t>цена за блок
(десяток) (90%)</t>
  </si>
  <si>
    <t>Количество блоков</t>
  </si>
  <si>
    <t>Количество единиц</t>
  </si>
  <si>
    <t>Стоимость</t>
  </si>
  <si>
    <t>Конфеты "Батончик"</t>
  </si>
  <si>
    <t>Печенье "Юбилейное"</t>
  </si>
  <si>
    <t>Конфеты "Белочка"</t>
  </si>
  <si>
    <t>Конфеты "К чаю"</t>
  </si>
  <si>
    <t>Конфеты "Космос"</t>
  </si>
  <si>
    <t>Печенье "Овсяное"</t>
  </si>
  <si>
    <t>Печенье "Дамское"</t>
  </si>
  <si>
    <t>Конфеты "Вечерние"</t>
  </si>
  <si>
    <t>Печенье "Лакомка"</t>
  </si>
  <si>
    <t>Печенье "Южное"</t>
  </si>
  <si>
    <t>коробка</t>
  </si>
  <si>
    <t>пачка</t>
  </si>
  <si>
    <t>х</t>
  </si>
  <si>
    <t>y</t>
  </si>
  <si>
    <t xml:space="preserve">Регион </t>
  </si>
  <si>
    <t>Январь</t>
  </si>
  <si>
    <t>Февраль</t>
  </si>
  <si>
    <t>Март</t>
  </si>
  <si>
    <t>Среднее</t>
  </si>
  <si>
    <t>Киев</t>
  </si>
  <si>
    <t>Житомир</t>
  </si>
  <si>
    <t>Харьков</t>
  </si>
  <si>
    <t>Днепропетровск</t>
  </si>
  <si>
    <t>Одесса</t>
  </si>
  <si>
    <t>Симферополь</t>
  </si>
  <si>
    <t>Всего</t>
  </si>
  <si>
    <t>Отдел</t>
  </si>
  <si>
    <t>Код</t>
  </si>
  <si>
    <t>изделия</t>
  </si>
  <si>
    <t>Накладные затраты</t>
  </si>
  <si>
    <t>Затраты на материалы</t>
  </si>
  <si>
    <t>Затраты на заработную плату</t>
  </si>
  <si>
    <t>Себестоимость</t>
  </si>
  <si>
    <t>Конструкторский</t>
  </si>
  <si>
    <t>Проектный</t>
  </si>
  <si>
    <t>Системного анализа</t>
  </si>
  <si>
    <t>Технического контроля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</si>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</sst>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textRotation="9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485411198600174"/>
          <c:y val="4.629265091863516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Лист1!$D$1</c:f>
              <c:strCache>
                <c:ptCount val="1"/>
                <c:pt idx="0">
                  <c:v>Количество</c:v>
                </c:pt>
              </c:strCache>
            </c:strRef>
          </c:tx>
          <c:cat>
            <c:strRef>
              <c:f>Лист1!$A$2:$A$11</c:f>
              <c:strCache>
                <c:ptCount val="10"/>
                <c:pt idx="0">
                  <c:v>Печенье "Юбилейное"</c:v>
                </c:pt>
                <c:pt idx="1">
                  <c:v>Конфеты "Батончик"</c:v>
                </c:pt>
                <c:pt idx="2">
                  <c:v>Печенье "Овсяное"</c:v>
                </c:pt>
                <c:pt idx="3">
                  <c:v>Конфеты "Белочка"</c:v>
                </c:pt>
                <c:pt idx="4">
                  <c:v>Печенье "Дамское"</c:v>
                </c:pt>
                <c:pt idx="5">
                  <c:v>Печенье "Лакомка"</c:v>
                </c:pt>
                <c:pt idx="6">
                  <c:v>Конфеты "К чаю"</c:v>
                </c:pt>
                <c:pt idx="7">
                  <c:v>Конфеты "Космос"</c:v>
                </c:pt>
                <c:pt idx="8">
                  <c:v>Печенье "Южное"</c:v>
                </c:pt>
                <c:pt idx="9">
                  <c:v>Конфеты "Вечерние"</c:v>
                </c:pt>
              </c:strCache>
            </c:strRef>
          </c:cat>
          <c:val>
            <c:numRef>
              <c:f>Лист1!$D$2:$D$11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23</c:v>
                </c:pt>
                <c:pt idx="3">
                  <c:v>12</c:v>
                </c:pt>
                <c:pt idx="4">
                  <c:v>25</c:v>
                </c:pt>
                <c:pt idx="5">
                  <c:v>51</c:v>
                </c:pt>
                <c:pt idx="6">
                  <c:v>15</c:v>
                </c:pt>
                <c:pt idx="7">
                  <c:v>23</c:v>
                </c:pt>
                <c:pt idx="8">
                  <c:v>100</c:v>
                </c:pt>
                <c:pt idx="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8573928258968"/>
          <c:y val="5.1400554097404488E-2"/>
          <c:w val="0.72247419072615926"/>
          <c:h val="0.89719889180519097"/>
        </c:manualLayout>
      </c:layout>
      <c:lineChart>
        <c:grouping val="standard"/>
        <c:varyColors val="0"/>
        <c:ser>
          <c:idx val="0"/>
          <c:order val="0"/>
          <c:cat>
            <c:numRef>
              <c:f>(Лист2!$B$1,Лист2!$B$1:$AA$1)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  <c:pt idx="20">
                  <c:v>3.8</c:v>
                </c:pt>
                <c:pt idx="21">
                  <c:v>4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5</c:v>
                </c:pt>
              </c:numCache>
            </c:numRef>
          </c:cat>
          <c:val>
            <c:numRef>
              <c:f>Лист2!$A$1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1"/>
          <c:cat>
            <c:numRef>
              <c:f>(Лист2!$B$1,Лист2!$B$1:$AA$1)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  <c:pt idx="20">
                  <c:v>3.8</c:v>
                </c:pt>
                <c:pt idx="21">
                  <c:v>4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5</c:v>
                </c:pt>
              </c:numCache>
            </c:numRef>
          </c:cat>
          <c:val>
            <c:numRef>
              <c:f>Лист2!$A$2:$AA$2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0.98006657784124163</c:v>
                </c:pt>
                <c:pt idx="3">
                  <c:v>0.9210609940028851</c:v>
                </c:pt>
                <c:pt idx="4">
                  <c:v>0.82533561490967833</c:v>
                </c:pt>
                <c:pt idx="5">
                  <c:v>0.69670670934716539</c:v>
                </c:pt>
                <c:pt idx="6">
                  <c:v>0.54030230586813977</c:v>
                </c:pt>
                <c:pt idx="7">
                  <c:v>0.36235775447667362</c:v>
                </c:pt>
                <c:pt idx="8">
                  <c:v>0.16996714290024104</c:v>
                </c:pt>
                <c:pt idx="9">
                  <c:v>-2.9199522301288815E-2</c:v>
                </c:pt>
                <c:pt idx="10">
                  <c:v>-0.22720209469308711</c:v>
                </c:pt>
                <c:pt idx="11">
                  <c:v>-0.41614683654714241</c:v>
                </c:pt>
                <c:pt idx="12">
                  <c:v>1.0954451150103324</c:v>
                </c:pt>
                <c:pt idx="13">
                  <c:v>1.1832159566199232</c:v>
                </c:pt>
                <c:pt idx="14">
                  <c:v>1.2649110640673518</c:v>
                </c:pt>
                <c:pt idx="15">
                  <c:v>1.3416407864998738</c:v>
                </c:pt>
                <c:pt idx="16">
                  <c:v>1.4142135623730951</c:v>
                </c:pt>
                <c:pt idx="17">
                  <c:v>1.4832396974191326</c:v>
                </c:pt>
                <c:pt idx="18">
                  <c:v>1.5491933384829668</c:v>
                </c:pt>
                <c:pt idx="19">
                  <c:v>1.61245154965971</c:v>
                </c:pt>
                <c:pt idx="20">
                  <c:v>1.6733200530681511</c:v>
                </c:pt>
                <c:pt idx="21">
                  <c:v>1.7320508075688772</c:v>
                </c:pt>
                <c:pt idx="22">
                  <c:v>1.7888543819998317</c:v>
                </c:pt>
                <c:pt idx="23">
                  <c:v>1.8439088914585775</c:v>
                </c:pt>
                <c:pt idx="24">
                  <c:v>1.8973665961010275</c:v>
                </c:pt>
                <c:pt idx="25">
                  <c:v>1.9493588689617927</c:v>
                </c:pt>
                <c:pt idx="2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4032"/>
        <c:axId val="116306304"/>
      </c:lineChart>
      <c:catAx>
        <c:axId val="1162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306304"/>
        <c:crosses val="autoZero"/>
        <c:auto val="1"/>
        <c:lblAlgn val="ctr"/>
        <c:lblOffset val="100"/>
        <c:noMultiLvlLbl val="0"/>
      </c:catAx>
      <c:valAx>
        <c:axId val="11630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8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Январь</c:v>
                </c:pt>
              </c:strCache>
            </c:strRef>
          </c:tx>
          <c:invertIfNegative val="0"/>
          <c:cat>
            <c:strRef>
              <c:f>Лист3!$A$2:$A$7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Лист3!$B$2:$B$7</c:f>
              <c:numCache>
                <c:formatCode>General</c:formatCode>
                <c:ptCount val="6"/>
                <c:pt idx="0">
                  <c:v>200</c:v>
                </c:pt>
                <c:pt idx="1">
                  <c:v>30</c:v>
                </c:pt>
                <c:pt idx="2">
                  <c:v>50</c:v>
                </c:pt>
                <c:pt idx="3">
                  <c:v>60</c:v>
                </c:pt>
                <c:pt idx="4">
                  <c:v>100</c:v>
                </c:pt>
                <c:pt idx="5">
                  <c:v>40</c:v>
                </c:pt>
              </c:numCache>
            </c:numRef>
          </c:val>
        </c:ser>
        <c:ser>
          <c:idx val="1"/>
          <c:order val="1"/>
          <c:tx>
            <c:strRef>
              <c:f>Лист3!$C$1</c:f>
              <c:strCache>
                <c:ptCount val="1"/>
                <c:pt idx="0">
                  <c:v>Февраль</c:v>
                </c:pt>
              </c:strCache>
            </c:strRef>
          </c:tx>
          <c:invertIfNegative val="0"/>
          <c:cat>
            <c:strRef>
              <c:f>Лист3!$A$2:$A$7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Лист3!$C$2:$C$7</c:f>
              <c:numCache>
                <c:formatCode>General</c:formatCode>
                <c:ptCount val="6"/>
                <c:pt idx="0">
                  <c:v>150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30</c:v>
                </c:pt>
                <c:pt idx="5">
                  <c:v>25</c:v>
                </c:pt>
              </c:numCache>
            </c:numRef>
          </c:val>
        </c:ser>
        <c:ser>
          <c:idx val="2"/>
          <c:order val="2"/>
          <c:tx>
            <c:strRef>
              <c:f>Лист3!$D$1</c:f>
              <c:strCache>
                <c:ptCount val="1"/>
                <c:pt idx="0">
                  <c:v>Март</c:v>
                </c:pt>
              </c:strCache>
            </c:strRef>
          </c:tx>
          <c:invertIfNegative val="0"/>
          <c:cat>
            <c:strRef>
              <c:f>Лист3!$A$2:$A$7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Лист3!$D$2:$D$7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150</c:v>
                </c:pt>
                <c:pt idx="3">
                  <c:v>25</c:v>
                </c:pt>
                <c:pt idx="4">
                  <c:v>100</c:v>
                </c:pt>
                <c:pt idx="5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723584"/>
        <c:axId val="172729472"/>
      </c:barChart>
      <c:catAx>
        <c:axId val="17272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729472"/>
        <c:crosses val="autoZero"/>
        <c:auto val="1"/>
        <c:lblAlgn val="ctr"/>
        <c:lblOffset val="100"/>
        <c:noMultiLvlLbl val="0"/>
      </c:catAx>
      <c:valAx>
        <c:axId val="17272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2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Лист4!$A$7</c:f>
              <c:strCache>
                <c:ptCount val="1"/>
                <c:pt idx="0">
                  <c:v>Итого</c:v>
                </c:pt>
              </c:strCache>
            </c:strRef>
          </c:tx>
          <c:val>
            <c:numRef>
              <c:f>Лист4!$B$7:$F$7</c:f>
              <c:numCache>
                <c:formatCode>General</c:formatCode>
                <c:ptCount val="5"/>
                <c:pt idx="0">
                  <c:v>1029</c:v>
                </c:pt>
                <c:pt idx="1">
                  <c:v>1158</c:v>
                </c:pt>
                <c:pt idx="2">
                  <c:v>2061</c:v>
                </c:pt>
                <c:pt idx="3">
                  <c:v>4300</c:v>
                </c:pt>
                <c:pt idx="4">
                  <c:v>8548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11</xdr:row>
      <xdr:rowOff>95250</xdr:rowOff>
    </xdr:from>
    <xdr:to>
      <xdr:col>5</xdr:col>
      <xdr:colOff>128587</xdr:colOff>
      <xdr:row>25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</xdr:colOff>
      <xdr:row>5</xdr:row>
      <xdr:rowOff>114300</xdr:rowOff>
    </xdr:from>
    <xdr:to>
      <xdr:col>14</xdr:col>
      <xdr:colOff>338137</xdr:colOff>
      <xdr:row>20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776287</xdr:colOff>
      <xdr:row>4</xdr:row>
      <xdr:rowOff>200025</xdr:rowOff>
    </xdr:from>
    <xdr:to>
      <xdr:col>5</xdr:col>
      <xdr:colOff>423862</xdr:colOff>
      <xdr:row>18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1157287</xdr:colOff>
      <xdr:row>3</xdr:row>
      <xdr:rowOff>57150</xdr:rowOff>
    </xdr:from>
    <xdr:to>
      <xdr:col>5</xdr:col>
      <xdr:colOff>271462</xdr:colOff>
      <xdr:row>11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13" workbookViewId="0">
      <selection activeCell="D11" activeCellId="1" sqref="A1:A11 D1:D11"/>
    </sheetView>
  </sheetViews>
  <sheetFormatPr defaultRowHeight="15" x14ac:dyDescent="0.25"/>
  <cols>
    <col min="1" max="1" width="27.5703125" customWidth="1"/>
    <col min="2" max="2" width="14.28515625" customWidth="1"/>
    <col min="3" max="3" width="13.28515625" customWidth="1"/>
    <col min="4" max="4" width="12.5703125" customWidth="1"/>
    <col min="5" max="5" width="13.5703125" customWidth="1"/>
    <col min="6" max="6" width="14" customWidth="1"/>
    <col min="7" max="7" width="13.5703125" customWidth="1"/>
    <col min="8" max="8" width="11.85546875" customWidth="1"/>
  </cols>
  <sheetData>
    <row r="1" spans="1:8" ht="129.75" customHeight="1" x14ac:dyDescent="0.25">
      <c r="A1" s="7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5" t="s">
        <v>7</v>
      </c>
    </row>
    <row r="2" spans="1:8" ht="15.75" x14ac:dyDescent="0.25">
      <c r="A2" s="8" t="s">
        <v>9</v>
      </c>
      <c r="B2" s="10" t="s">
        <v>19</v>
      </c>
      <c r="C2" s="12">
        <v>2</v>
      </c>
      <c r="D2" s="11">
        <v>2</v>
      </c>
      <c r="E2" s="13">
        <f t="shared" ref="E2:E11" si="0">10*C2*0.9</f>
        <v>18</v>
      </c>
      <c r="F2" s="3">
        <f t="shared" ref="F2:F11" si="1">INT(D2/10)</f>
        <v>0</v>
      </c>
      <c r="G2" s="3">
        <f t="shared" ref="G2:G11" si="2">D2-F2*10</f>
        <v>2</v>
      </c>
      <c r="H2" s="3">
        <f t="shared" ref="H2:H11" si="3">F2*E2+G2*C2</f>
        <v>4</v>
      </c>
    </row>
    <row r="3" spans="1:8" ht="15.75" x14ac:dyDescent="0.25">
      <c r="A3" s="8" t="s">
        <v>8</v>
      </c>
      <c r="B3" s="10" t="s">
        <v>18</v>
      </c>
      <c r="C3" s="12">
        <v>5</v>
      </c>
      <c r="D3" s="11">
        <v>6</v>
      </c>
      <c r="E3" s="13">
        <f t="shared" si="0"/>
        <v>45</v>
      </c>
      <c r="F3" s="3">
        <f t="shared" si="1"/>
        <v>0</v>
      </c>
      <c r="G3" s="3">
        <f t="shared" si="2"/>
        <v>6</v>
      </c>
      <c r="H3" s="3">
        <f t="shared" si="3"/>
        <v>30</v>
      </c>
    </row>
    <row r="4" spans="1:8" ht="15.75" x14ac:dyDescent="0.25">
      <c r="A4" s="9" t="s">
        <v>13</v>
      </c>
      <c r="B4" s="10" t="s">
        <v>19</v>
      </c>
      <c r="C4" s="12">
        <v>3</v>
      </c>
      <c r="D4" s="11">
        <v>23</v>
      </c>
      <c r="E4" s="13">
        <f t="shared" si="0"/>
        <v>27</v>
      </c>
      <c r="F4" s="3">
        <f t="shared" si="1"/>
        <v>2</v>
      </c>
      <c r="G4" s="3">
        <f t="shared" si="2"/>
        <v>3</v>
      </c>
      <c r="H4" s="3">
        <f t="shared" si="3"/>
        <v>63</v>
      </c>
    </row>
    <row r="5" spans="1:8" ht="15.75" x14ac:dyDescent="0.25">
      <c r="A5" s="8" t="s">
        <v>10</v>
      </c>
      <c r="B5" s="10" t="s">
        <v>18</v>
      </c>
      <c r="C5" s="12">
        <v>7</v>
      </c>
      <c r="D5" s="11">
        <v>12</v>
      </c>
      <c r="E5" s="13">
        <f t="shared" si="0"/>
        <v>63</v>
      </c>
      <c r="F5" s="3">
        <f t="shared" si="1"/>
        <v>1</v>
      </c>
      <c r="G5" s="3">
        <f t="shared" si="2"/>
        <v>2</v>
      </c>
      <c r="H5" s="3">
        <f t="shared" si="3"/>
        <v>77</v>
      </c>
    </row>
    <row r="6" spans="1:8" ht="15.75" x14ac:dyDescent="0.25">
      <c r="A6" s="9" t="s">
        <v>14</v>
      </c>
      <c r="B6" s="10" t="s">
        <v>19</v>
      </c>
      <c r="C6" s="12">
        <v>4</v>
      </c>
      <c r="D6" s="11">
        <v>25</v>
      </c>
      <c r="E6" s="13">
        <f t="shared" si="0"/>
        <v>36</v>
      </c>
      <c r="F6" s="3">
        <f t="shared" si="1"/>
        <v>2</v>
      </c>
      <c r="G6" s="3">
        <f t="shared" si="2"/>
        <v>5</v>
      </c>
      <c r="H6" s="3">
        <f t="shared" si="3"/>
        <v>92</v>
      </c>
    </row>
    <row r="7" spans="1:8" ht="15.75" x14ac:dyDescent="0.25">
      <c r="A7" s="9" t="s">
        <v>16</v>
      </c>
      <c r="B7" s="10" t="s">
        <v>19</v>
      </c>
      <c r="C7" s="12">
        <v>2</v>
      </c>
      <c r="D7" s="11">
        <v>51</v>
      </c>
      <c r="E7" s="13">
        <f t="shared" si="0"/>
        <v>18</v>
      </c>
      <c r="F7" s="3">
        <f t="shared" si="1"/>
        <v>5</v>
      </c>
      <c r="G7" s="3">
        <f t="shared" si="2"/>
        <v>1</v>
      </c>
      <c r="H7" s="3">
        <f t="shared" si="3"/>
        <v>92</v>
      </c>
    </row>
    <row r="8" spans="1:8" ht="15.75" x14ac:dyDescent="0.25">
      <c r="A8" s="9" t="s">
        <v>11</v>
      </c>
      <c r="B8" s="10" t="s">
        <v>18</v>
      </c>
      <c r="C8" s="12">
        <v>8</v>
      </c>
      <c r="D8" s="11">
        <v>15</v>
      </c>
      <c r="E8" s="13">
        <f t="shared" si="0"/>
        <v>72</v>
      </c>
      <c r="F8" s="3">
        <f t="shared" si="1"/>
        <v>1</v>
      </c>
      <c r="G8" s="3">
        <f t="shared" si="2"/>
        <v>5</v>
      </c>
      <c r="H8" s="3">
        <f t="shared" si="3"/>
        <v>112</v>
      </c>
    </row>
    <row r="9" spans="1:8" ht="15.75" x14ac:dyDescent="0.25">
      <c r="A9" s="9" t="s">
        <v>12</v>
      </c>
      <c r="B9" s="10" t="s">
        <v>18</v>
      </c>
      <c r="C9" s="12">
        <v>10</v>
      </c>
      <c r="D9" s="11">
        <v>23</v>
      </c>
      <c r="E9" s="13">
        <f t="shared" si="0"/>
        <v>90</v>
      </c>
      <c r="F9" s="3">
        <f t="shared" si="1"/>
        <v>2</v>
      </c>
      <c r="G9" s="3">
        <f t="shared" si="2"/>
        <v>3</v>
      </c>
      <c r="H9" s="3">
        <f t="shared" si="3"/>
        <v>210</v>
      </c>
    </row>
    <row r="10" spans="1:8" ht="15.75" x14ac:dyDescent="0.25">
      <c r="A10" s="9" t="s">
        <v>17</v>
      </c>
      <c r="B10" s="10" t="s">
        <v>19</v>
      </c>
      <c r="C10" s="12">
        <v>3</v>
      </c>
      <c r="D10" s="11">
        <v>100</v>
      </c>
      <c r="E10" s="13">
        <f t="shared" si="0"/>
        <v>27</v>
      </c>
      <c r="F10" s="3">
        <f t="shared" si="1"/>
        <v>10</v>
      </c>
      <c r="G10" s="3">
        <f t="shared" si="2"/>
        <v>0</v>
      </c>
      <c r="H10" s="3">
        <f t="shared" si="3"/>
        <v>270</v>
      </c>
    </row>
    <row r="11" spans="1:8" ht="15.75" x14ac:dyDescent="0.25">
      <c r="A11" s="9" t="s">
        <v>15</v>
      </c>
      <c r="B11" s="10" t="s">
        <v>18</v>
      </c>
      <c r="C11" s="12">
        <v>12</v>
      </c>
      <c r="D11" s="11">
        <v>40</v>
      </c>
      <c r="E11" s="13">
        <f t="shared" si="0"/>
        <v>108</v>
      </c>
      <c r="F11" s="3">
        <f t="shared" si="1"/>
        <v>4</v>
      </c>
      <c r="G11" s="3">
        <f t="shared" si="2"/>
        <v>0</v>
      </c>
      <c r="H11" s="3">
        <f t="shared" si="3"/>
        <v>432</v>
      </c>
    </row>
  </sheetData>
  <sortState ref="A2:H11">
    <sortCondition ref="H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B2" sqref="B2"/>
    </sheetView>
  </sheetViews>
  <sheetFormatPr defaultRowHeight="15" x14ac:dyDescent="0.25"/>
  <sheetData>
    <row r="1" spans="1:27" x14ac:dyDescent="0.25">
      <c r="A1" s="1" t="s">
        <v>20</v>
      </c>
      <c r="B1" s="1">
        <v>0</v>
      </c>
      <c r="C1" s="1">
        <v>0.2</v>
      </c>
      <c r="D1" s="1">
        <v>0.4</v>
      </c>
      <c r="E1" s="1">
        <v>0.6</v>
      </c>
      <c r="F1" s="1">
        <v>0.8</v>
      </c>
      <c r="G1" s="1">
        <v>1</v>
      </c>
      <c r="H1" s="1">
        <v>1.2</v>
      </c>
      <c r="I1" s="1">
        <v>1.4</v>
      </c>
      <c r="J1" s="1">
        <v>1.6</v>
      </c>
      <c r="K1" s="1">
        <v>1.8</v>
      </c>
      <c r="L1" s="1">
        <v>2</v>
      </c>
      <c r="M1" s="1">
        <v>2.2000000000000002</v>
      </c>
      <c r="N1" s="1">
        <v>2.4</v>
      </c>
      <c r="O1" s="1">
        <v>2.6</v>
      </c>
      <c r="P1" s="1">
        <v>2.8</v>
      </c>
      <c r="Q1" s="1">
        <v>3</v>
      </c>
      <c r="R1" s="1">
        <v>3.2</v>
      </c>
      <c r="S1" s="1">
        <v>3.4</v>
      </c>
      <c r="T1" s="1">
        <v>3.6</v>
      </c>
      <c r="U1" s="1">
        <v>3.8</v>
      </c>
      <c r="V1" s="1">
        <v>4</v>
      </c>
      <c r="W1" s="1">
        <v>4.2</v>
      </c>
      <c r="X1" s="1">
        <v>4.4000000000000004</v>
      </c>
      <c r="Y1" s="1">
        <v>4.5999999999999996</v>
      </c>
      <c r="Z1" s="1">
        <v>4.8</v>
      </c>
      <c r="AA1" s="1">
        <v>5</v>
      </c>
    </row>
    <row r="2" spans="1:27" x14ac:dyDescent="0.25">
      <c r="A2" s="1" t="s">
        <v>21</v>
      </c>
      <c r="B2" s="1">
        <f>IF(B1&gt;2,SQRT(B1-1),COS(B1))</f>
        <v>1</v>
      </c>
      <c r="C2" s="1">
        <f t="shared" ref="C2:AA2" si="0">IF(C1&gt;2,SQRT(C1-1),COS(C1))</f>
        <v>0.98006657784124163</v>
      </c>
      <c r="D2" s="1">
        <f t="shared" si="0"/>
        <v>0.9210609940028851</v>
      </c>
      <c r="E2" s="1">
        <f t="shared" si="0"/>
        <v>0.82533561490967833</v>
      </c>
      <c r="F2" s="1">
        <f t="shared" si="0"/>
        <v>0.69670670934716539</v>
      </c>
      <c r="G2" s="1">
        <f t="shared" si="0"/>
        <v>0.54030230586813977</v>
      </c>
      <c r="H2" s="1">
        <f t="shared" si="0"/>
        <v>0.36235775447667362</v>
      </c>
      <c r="I2" s="1">
        <f t="shared" si="0"/>
        <v>0.16996714290024104</v>
      </c>
      <c r="J2" s="1">
        <f t="shared" si="0"/>
        <v>-2.9199522301288815E-2</v>
      </c>
      <c r="K2" s="1">
        <f t="shared" si="0"/>
        <v>-0.22720209469308711</v>
      </c>
      <c r="L2" s="1">
        <f t="shared" si="0"/>
        <v>-0.41614683654714241</v>
      </c>
      <c r="M2" s="1">
        <f t="shared" si="0"/>
        <v>1.0954451150103324</v>
      </c>
      <c r="N2" s="1">
        <f t="shared" si="0"/>
        <v>1.1832159566199232</v>
      </c>
      <c r="O2" s="1">
        <f t="shared" si="0"/>
        <v>1.2649110640673518</v>
      </c>
      <c r="P2" s="1">
        <f t="shared" si="0"/>
        <v>1.3416407864998738</v>
      </c>
      <c r="Q2" s="1">
        <f t="shared" si="0"/>
        <v>1.4142135623730951</v>
      </c>
      <c r="R2" s="1">
        <f t="shared" si="0"/>
        <v>1.4832396974191326</v>
      </c>
      <c r="S2" s="1">
        <f t="shared" si="0"/>
        <v>1.5491933384829668</v>
      </c>
      <c r="T2" s="1">
        <f t="shared" si="0"/>
        <v>1.61245154965971</v>
      </c>
      <c r="U2" s="1">
        <f t="shared" si="0"/>
        <v>1.6733200530681511</v>
      </c>
      <c r="V2" s="1">
        <f t="shared" si="0"/>
        <v>1.7320508075688772</v>
      </c>
      <c r="W2" s="1">
        <f t="shared" si="0"/>
        <v>1.7888543819998317</v>
      </c>
      <c r="X2" s="1">
        <f t="shared" si="0"/>
        <v>1.8439088914585775</v>
      </c>
      <c r="Y2" s="1">
        <f t="shared" si="0"/>
        <v>1.8973665961010275</v>
      </c>
      <c r="Z2" s="1">
        <f t="shared" si="0"/>
        <v>1.9493588689617927</v>
      </c>
      <c r="AA2" s="1">
        <f t="shared" si="0"/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D7"/>
    </sheetView>
  </sheetViews>
  <sheetFormatPr defaultRowHeight="15" x14ac:dyDescent="0.25"/>
  <cols>
    <col min="1" max="1" width="25.85546875" customWidth="1"/>
    <col min="2" max="2" width="19.28515625" customWidth="1"/>
    <col min="3" max="4" width="18.28515625" customWidth="1"/>
    <col min="5" max="5" width="18" customWidth="1"/>
  </cols>
  <sheetData>
    <row r="1" spans="1:5" ht="17.25" thickTop="1" thickBot="1" x14ac:dyDescent="0.3">
      <c r="A1" s="14" t="s">
        <v>22</v>
      </c>
      <c r="B1" s="15" t="s">
        <v>23</v>
      </c>
      <c r="C1" s="15" t="s">
        <v>24</v>
      </c>
      <c r="D1" s="15" t="s">
        <v>25</v>
      </c>
      <c r="E1" s="16" t="s">
        <v>26</v>
      </c>
    </row>
    <row r="2" spans="1:5" ht="20.25" thickTop="1" thickBot="1" x14ac:dyDescent="0.3">
      <c r="A2" s="23" t="s">
        <v>27</v>
      </c>
      <c r="B2" s="20">
        <v>200</v>
      </c>
      <c r="C2" s="20">
        <v>150</v>
      </c>
      <c r="D2" s="20">
        <v>30</v>
      </c>
      <c r="E2" s="26">
        <f>AVERAGE(B2:D2 )</f>
        <v>126.66666666666667</v>
      </c>
    </row>
    <row r="3" spans="1:5" ht="20.25" thickTop="1" thickBot="1" x14ac:dyDescent="0.3">
      <c r="A3" s="24" t="s">
        <v>28</v>
      </c>
      <c r="B3" s="21">
        <v>30</v>
      </c>
      <c r="C3" s="21">
        <v>40</v>
      </c>
      <c r="D3" s="21">
        <v>50</v>
      </c>
      <c r="E3" s="26">
        <f t="shared" ref="E3:E7" si="0">AVERAGE(B3:D3 )</f>
        <v>40</v>
      </c>
    </row>
    <row r="4" spans="1:5" ht="20.25" thickTop="1" thickBot="1" x14ac:dyDescent="0.3">
      <c r="A4" s="24" t="s">
        <v>29</v>
      </c>
      <c r="B4" s="21">
        <v>50</v>
      </c>
      <c r="C4" s="21">
        <v>50</v>
      </c>
      <c r="D4" s="21">
        <v>150</v>
      </c>
      <c r="E4" s="26">
        <f t="shared" si="0"/>
        <v>83.333333333333329</v>
      </c>
    </row>
    <row r="5" spans="1:5" ht="20.25" thickTop="1" thickBot="1" x14ac:dyDescent="0.3">
      <c r="A5" s="24" t="s">
        <v>30</v>
      </c>
      <c r="B5" s="21">
        <v>60</v>
      </c>
      <c r="C5" s="21">
        <v>70</v>
      </c>
      <c r="D5" s="21">
        <v>25</v>
      </c>
      <c r="E5" s="26">
        <f t="shared" si="0"/>
        <v>51.666666666666664</v>
      </c>
    </row>
    <row r="6" spans="1:5" ht="20.25" thickTop="1" thickBot="1" x14ac:dyDescent="0.3">
      <c r="A6" s="24" t="s">
        <v>31</v>
      </c>
      <c r="B6" s="21">
        <v>100</v>
      </c>
      <c r="C6" s="21">
        <v>30</v>
      </c>
      <c r="D6" s="21">
        <v>100</v>
      </c>
      <c r="E6" s="26">
        <f t="shared" si="0"/>
        <v>76.666666666666671</v>
      </c>
    </row>
    <row r="7" spans="1:5" ht="20.25" thickTop="1" thickBot="1" x14ac:dyDescent="0.3">
      <c r="A7" s="25" t="s">
        <v>32</v>
      </c>
      <c r="B7" s="22">
        <v>40</v>
      </c>
      <c r="C7" s="22">
        <v>25</v>
      </c>
      <c r="D7" s="22">
        <v>60</v>
      </c>
      <c r="E7" s="26">
        <f t="shared" si="0"/>
        <v>41.666666666666664</v>
      </c>
    </row>
    <row r="8" spans="1:5" ht="17.25" thickTop="1" thickBot="1" x14ac:dyDescent="0.3">
      <c r="A8" s="17" t="s">
        <v>33</v>
      </c>
      <c r="B8" s="18">
        <f>SUM(B2:B7)</f>
        <v>480</v>
      </c>
      <c r="C8" s="18">
        <f t="shared" ref="C8:E8" si="1">SUM(C2:C7)</f>
        <v>365</v>
      </c>
      <c r="D8" s="18">
        <f t="shared" si="1"/>
        <v>415</v>
      </c>
      <c r="E8" s="18">
        <f t="shared" si="1"/>
        <v>420.00000000000006</v>
      </c>
    </row>
    <row r="9" spans="1:5" ht="15.75" thickTop="1" x14ac:dyDescent="0.25">
      <c r="A9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:F7"/>
    </sheetView>
  </sheetViews>
  <sheetFormatPr defaultRowHeight="15" x14ac:dyDescent="0.25"/>
  <cols>
    <col min="1" max="1" width="20.140625" customWidth="1"/>
    <col min="2" max="2" width="18.42578125" customWidth="1"/>
    <col min="3" max="3" width="20.140625" customWidth="1"/>
    <col min="4" max="4" width="21.85546875" customWidth="1"/>
    <col min="5" max="5" width="21.42578125" customWidth="1"/>
    <col min="6" max="6" width="19.5703125" customWidth="1"/>
  </cols>
  <sheetData>
    <row r="1" spans="1:6" ht="52.5" customHeight="1" x14ac:dyDescent="0.25">
      <c r="A1" s="27" t="s">
        <v>34</v>
      </c>
      <c r="B1" s="28" t="s">
        <v>35</v>
      </c>
      <c r="C1" s="27" t="s">
        <v>37</v>
      </c>
      <c r="D1" s="27" t="s">
        <v>38</v>
      </c>
      <c r="E1" s="27" t="s">
        <v>39</v>
      </c>
      <c r="F1" s="29" t="s">
        <v>40</v>
      </c>
    </row>
    <row r="2" spans="1:6" ht="15.75" hidden="1" x14ac:dyDescent="0.25">
      <c r="A2" s="27"/>
      <c r="B2" s="28" t="s">
        <v>36</v>
      </c>
      <c r="C2" s="27"/>
      <c r="D2" s="27"/>
      <c r="E2" s="27"/>
      <c r="F2" s="29"/>
    </row>
    <row r="3" spans="1:6" ht="36.75" customHeight="1" x14ac:dyDescent="0.25">
      <c r="A3" s="30" t="s">
        <v>41</v>
      </c>
      <c r="B3" s="30">
        <v>107</v>
      </c>
      <c r="C3" s="30">
        <v>123</v>
      </c>
      <c r="D3" s="30">
        <v>321</v>
      </c>
      <c r="E3" s="30">
        <v>1000</v>
      </c>
      <c r="F3" s="31">
        <f>SUM(B3:E3)</f>
        <v>1551</v>
      </c>
    </row>
    <row r="4" spans="1:6" ht="38.25" customHeight="1" x14ac:dyDescent="0.25">
      <c r="A4" s="30" t="s">
        <v>42</v>
      </c>
      <c r="B4" s="30">
        <v>208</v>
      </c>
      <c r="C4" s="30">
        <v>234</v>
      </c>
      <c r="D4" s="30">
        <v>432</v>
      </c>
      <c r="E4" s="30">
        <v>2000</v>
      </c>
      <c r="F4" s="31">
        <f t="shared" ref="F4:F6" si="0">SUM(B4:E4)</f>
        <v>2874</v>
      </c>
    </row>
    <row r="5" spans="1:6" ht="39.75" customHeight="1" x14ac:dyDescent="0.25">
      <c r="A5" s="30" t="s">
        <v>43</v>
      </c>
      <c r="B5" s="30">
        <v>309</v>
      </c>
      <c r="C5" s="30">
        <v>345</v>
      </c>
      <c r="D5" s="30">
        <v>543</v>
      </c>
      <c r="E5" s="30">
        <v>1000</v>
      </c>
      <c r="F5" s="31">
        <f t="shared" si="0"/>
        <v>2197</v>
      </c>
    </row>
    <row r="6" spans="1:6" ht="45" customHeight="1" x14ac:dyDescent="0.25">
      <c r="A6" s="30" t="s">
        <v>44</v>
      </c>
      <c r="B6" s="30">
        <v>405</v>
      </c>
      <c r="C6" s="30">
        <v>456</v>
      </c>
      <c r="D6" s="30">
        <v>765</v>
      </c>
      <c r="E6" s="30">
        <v>300</v>
      </c>
      <c r="F6" s="31">
        <f t="shared" si="0"/>
        <v>1926</v>
      </c>
    </row>
    <row r="7" spans="1:6" ht="23.25" customHeight="1" x14ac:dyDescent="0.25">
      <c r="A7" s="32" t="s">
        <v>45</v>
      </c>
      <c r="B7" s="32">
        <f>SUM(B3:B6)</f>
        <v>1029</v>
      </c>
      <c r="C7" s="32">
        <f t="shared" ref="C7:E7" si="1">SUM(C3:C6)</f>
        <v>1158</v>
      </c>
      <c r="D7" s="32">
        <f t="shared" si="1"/>
        <v>2061</v>
      </c>
      <c r="E7" s="32">
        <f t="shared" si="1"/>
        <v>4300</v>
      </c>
      <c r="F7" s="32">
        <f>SUM(F3:F6)</f>
        <v>8548</v>
      </c>
    </row>
  </sheetData>
  <mergeCells count="5">
    <mergeCell ref="A1:A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2019-04-03T07:25:07Z</dcterms:modified>
</cp:coreProperties>
</file>