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F5" i="6" l="1"/>
  <c r="F6" i="6"/>
  <c r="F7" i="6"/>
  <c r="F8" i="6"/>
  <c r="F9" i="6"/>
  <c r="F10" i="6"/>
  <c r="F11" i="6"/>
  <c r="F12" i="6"/>
  <c r="F13" i="6"/>
  <c r="F14" i="6"/>
  <c r="F15" i="6"/>
  <c r="F4" i="6"/>
  <c r="E5" i="6"/>
  <c r="E6" i="6"/>
  <c r="E7" i="6"/>
  <c r="E8" i="6"/>
  <c r="E9" i="6"/>
  <c r="E10" i="6"/>
  <c r="E11" i="6"/>
  <c r="E12" i="6"/>
  <c r="E13" i="6"/>
  <c r="E14" i="6"/>
  <c r="E15" i="6"/>
  <c r="E4" i="6"/>
  <c r="C11" i="5" l="1"/>
  <c r="C10" i="5"/>
  <c r="C9" i="5"/>
  <c r="C8" i="5"/>
  <c r="C7" i="5"/>
  <c r="C6" i="5"/>
  <c r="C5" i="5"/>
  <c r="C2" i="5"/>
  <c r="G5" i="4"/>
  <c r="G4" i="4"/>
  <c r="F5" i="4"/>
  <c r="F4" i="4"/>
  <c r="E5" i="4"/>
  <c r="E4" i="4"/>
  <c r="D9" i="3" l="1"/>
  <c r="C9" i="3"/>
  <c r="B9" i="3"/>
  <c r="D14" i="2"/>
  <c r="D13" i="2"/>
  <c r="D12" i="2"/>
  <c r="D11" i="2"/>
  <c r="C14" i="2"/>
  <c r="C13" i="2"/>
  <c r="C12" i="2"/>
  <c r="C11" i="2"/>
  <c r="B14" i="2"/>
  <c r="B13" i="2"/>
  <c r="B12" i="2"/>
  <c r="B11" i="2"/>
  <c r="G5" i="2"/>
  <c r="G6" i="2"/>
  <c r="G7" i="2"/>
  <c r="G8" i="2"/>
  <c r="G9" i="2"/>
  <c r="G4" i="2"/>
  <c r="E10" i="2"/>
  <c r="F5" i="2"/>
  <c r="F6" i="2"/>
  <c r="F7" i="2"/>
  <c r="F8" i="2"/>
  <c r="F9" i="2"/>
  <c r="F4" i="2"/>
  <c r="E5" i="2"/>
  <c r="E6" i="2"/>
  <c r="E7" i="2"/>
  <c r="E8" i="2"/>
  <c r="E9" i="2"/>
  <c r="E4" i="2"/>
  <c r="B7" i="1"/>
</calcChain>
</file>

<file path=xl/sharedStrings.xml><?xml version="1.0" encoding="utf-8"?>
<sst xmlns="http://schemas.openxmlformats.org/spreadsheetml/2006/main" count="84" uniqueCount="80">
  <si>
    <t>Цена(рубли)</t>
  </si>
  <si>
    <t>Наименование товара</t>
  </si>
  <si>
    <t>Ноутбук Samsung P29</t>
  </si>
  <si>
    <t>Ноутбук Samsung P29Ve</t>
  </si>
  <si>
    <t>Ноутбук Benq R22E</t>
  </si>
  <si>
    <t>Ноутбук Toshiba ( R ) Portege R200</t>
  </si>
  <si>
    <t>Toshiba( A ) Sat M35X-S3112</t>
  </si>
  <si>
    <t>Общяя стоимость заказа</t>
  </si>
  <si>
    <t>Продажа билетов за 1 квартал</t>
  </si>
  <si>
    <t>Пункт назначения</t>
  </si>
  <si>
    <t>Январь</t>
  </si>
  <si>
    <t>Февраль</t>
  </si>
  <si>
    <t>Март</t>
  </si>
  <si>
    <t>Всего</t>
  </si>
  <si>
    <t>Среднее</t>
  </si>
  <si>
    <t>% от общего</t>
  </si>
  <si>
    <t>Калуга</t>
  </si>
  <si>
    <t>Москва</t>
  </si>
  <si>
    <t>Рязань</t>
  </si>
  <si>
    <t>Ярославль</t>
  </si>
  <si>
    <t>Смоленск</t>
  </si>
  <si>
    <t>Сарстов</t>
  </si>
  <si>
    <t>Общее за месяц</t>
  </si>
  <si>
    <t>Среднее за месяц</t>
  </si>
  <si>
    <t>Минимум за месяц</t>
  </si>
  <si>
    <t>Максимум за месяц</t>
  </si>
  <si>
    <t>Рузльтаты опроса "Какой сотовой связью вы 
пользуютесь?"</t>
  </si>
  <si>
    <t>Сотовая связь</t>
  </si>
  <si>
    <t>Возраст</t>
  </si>
  <si>
    <t>15-25</t>
  </si>
  <si>
    <t>26-40</t>
  </si>
  <si>
    <t>&gt;41</t>
  </si>
  <si>
    <t>Всего опрошено</t>
  </si>
  <si>
    <t>Билайн</t>
  </si>
  <si>
    <t>МТС</t>
  </si>
  <si>
    <t>Мегафон</t>
  </si>
  <si>
    <t>Tele2</t>
  </si>
  <si>
    <t>Текущие нормы</t>
  </si>
  <si>
    <t>Остаток незавершенного
производства после
перерасчета</t>
  </si>
  <si>
    <t>Процент соотношения
норм</t>
  </si>
  <si>
    <t>Влияние
изменения 
норм</t>
  </si>
  <si>
    <t>Наименование 
статьи</t>
  </si>
  <si>
    <t>Остаток незавершенного 
производства на
 1 сентября</t>
  </si>
  <si>
    <t>На 1
 октября</t>
  </si>
  <si>
    <t>На
 1 сентября</t>
  </si>
  <si>
    <t>Сталь</t>
  </si>
  <si>
    <t>Медь</t>
  </si>
  <si>
    <t>Резинка</t>
  </si>
  <si>
    <t>Линейка</t>
  </si>
  <si>
    <t>Карандаш</t>
  </si>
  <si>
    <t>Ручка</t>
  </si>
  <si>
    <t>Пенал</t>
  </si>
  <si>
    <t>Тетрадь в линеечку</t>
  </si>
  <si>
    <t>Тетрадь в клеточку</t>
  </si>
  <si>
    <t>Цена в у.е</t>
  </si>
  <si>
    <t>Цена в руб.</t>
  </si>
  <si>
    <r>
      <rPr>
        <sz val="18"/>
        <color theme="1"/>
        <rFont val="Calibri"/>
        <family val="2"/>
        <charset val="204"/>
        <scheme val="minor"/>
      </rPr>
      <t>Прайс-лист магазина</t>
    </r>
    <r>
      <rPr>
        <b/>
        <sz val="18"/>
        <color theme="1"/>
        <rFont val="Calibri"/>
        <family val="2"/>
        <charset val="204"/>
        <scheme val="minor"/>
      </rPr>
      <t xml:space="preserve"> 
"РОГА И КОПЫТА"</t>
    </r>
  </si>
  <si>
    <t>Курс доллара</t>
  </si>
  <si>
    <t>№</t>
  </si>
  <si>
    <t>Месяц</t>
  </si>
  <si>
    <t>Отчетный год</t>
  </si>
  <si>
    <t>План</t>
  </si>
  <si>
    <t>Фактически</t>
  </si>
  <si>
    <t>Выполнение,
%</t>
  </si>
  <si>
    <t>Отклонение 
от плана</t>
  </si>
  <si>
    <t>i</t>
  </si>
  <si>
    <t>Mi</t>
  </si>
  <si>
    <t>Pi</t>
  </si>
  <si>
    <t>Fi</t>
  </si>
  <si>
    <t>Vi</t>
  </si>
  <si>
    <t>Oi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</si>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</sst>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164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Border="1"/>
    <xf numFmtId="8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2" fillId="0" borderId="8" xfId="0" applyFont="1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6" fillId="0" borderId="11" xfId="0" applyFont="1" applyBorder="1" applyAlignment="1">
      <alignment wrapText="1"/>
    </xf>
    <xf numFmtId="14" fontId="7" fillId="0" borderId="5" xfId="0" applyNumberFormat="1" applyFont="1" applyBorder="1"/>
    <xf numFmtId="0" fontId="0" fillId="0" borderId="9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top"/>
    </xf>
    <xf numFmtId="164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121" name="AutoShape 1" descr="https://zabavnik.club/wp-content/uploads/2018/04/clown_30_26120053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0</xdr:row>
      <xdr:rowOff>19050</xdr:rowOff>
    </xdr:from>
    <xdr:to>
      <xdr:col>0</xdr:col>
      <xdr:colOff>1447800</xdr:colOff>
      <xdr:row>1</xdr:row>
      <xdr:rowOff>418017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304925" cy="989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RowHeight="15" x14ac:dyDescent="0.25"/>
  <cols>
    <col min="1" max="1" width="37.7109375" customWidth="1"/>
    <col min="2" max="2" width="33" customWidth="1"/>
  </cols>
  <sheetData>
    <row r="1" spans="1:2" x14ac:dyDescent="0.25">
      <c r="A1" s="2" t="s">
        <v>1</v>
      </c>
      <c r="B1" s="2" t="s">
        <v>0</v>
      </c>
    </row>
    <row r="2" spans="1:2" x14ac:dyDescent="0.25">
      <c r="A2" s="1" t="s">
        <v>2</v>
      </c>
      <c r="B2" s="3">
        <v>29970.59</v>
      </c>
    </row>
    <row r="3" spans="1:2" x14ac:dyDescent="0.25">
      <c r="A3" s="1" t="s">
        <v>3</v>
      </c>
      <c r="B3" s="3">
        <v>27279.06</v>
      </c>
    </row>
    <row r="4" spans="1:2" x14ac:dyDescent="0.25">
      <c r="A4" s="1" t="s">
        <v>4</v>
      </c>
      <c r="B4" s="3">
        <v>25304.14</v>
      </c>
    </row>
    <row r="5" spans="1:2" x14ac:dyDescent="0.25">
      <c r="A5" s="1" t="s">
        <v>5</v>
      </c>
      <c r="B5" s="3">
        <v>68184.800000000003</v>
      </c>
    </row>
    <row r="6" spans="1:2" x14ac:dyDescent="0.25">
      <c r="A6" s="1" t="s">
        <v>6</v>
      </c>
      <c r="B6" s="3">
        <v>50911.32</v>
      </c>
    </row>
    <row r="7" spans="1:2" x14ac:dyDescent="0.25">
      <c r="A7" s="2" t="s">
        <v>7</v>
      </c>
      <c r="B7" s="3">
        <f>SUM(B2:B6)</f>
        <v>201649.91000000003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10" sqref="F10"/>
    </sheetView>
  </sheetViews>
  <sheetFormatPr defaultRowHeight="15" x14ac:dyDescent="0.25"/>
  <cols>
    <col min="1" max="1" width="20.42578125" customWidth="1"/>
    <col min="2" max="2" width="8.140625" customWidth="1"/>
    <col min="3" max="3" width="8.28515625" customWidth="1"/>
    <col min="4" max="4" width="5.5703125" customWidth="1"/>
    <col min="5" max="5" width="7" customWidth="1"/>
    <col min="6" max="6" width="10.85546875" customWidth="1"/>
    <col min="7" max="7" width="17.85546875" customWidth="1"/>
  </cols>
  <sheetData>
    <row r="1" spans="1:7" ht="18.75" x14ac:dyDescent="0.3">
      <c r="A1" s="17" t="s">
        <v>8</v>
      </c>
      <c r="B1" s="18"/>
      <c r="C1" s="19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9</v>
      </c>
      <c r="B3" s="1" t="s">
        <v>10</v>
      </c>
      <c r="C3" s="1" t="s">
        <v>11</v>
      </c>
      <c r="D3" s="1" t="s">
        <v>12</v>
      </c>
      <c r="E3" s="2" t="s">
        <v>13</v>
      </c>
      <c r="F3" s="2" t="s">
        <v>14</v>
      </c>
      <c r="G3" s="2" t="s">
        <v>15</v>
      </c>
    </row>
    <row r="4" spans="1:7" x14ac:dyDescent="0.25">
      <c r="A4" s="1" t="s">
        <v>16</v>
      </c>
      <c r="B4" s="1">
        <v>19</v>
      </c>
      <c r="C4" s="1">
        <v>24</v>
      </c>
      <c r="D4" s="1">
        <v>44</v>
      </c>
      <c r="E4" s="1">
        <f>SUM(B4:D4)</f>
        <v>87</v>
      </c>
      <c r="F4" s="1">
        <f>AVERAGE(B4:D4)</f>
        <v>29</v>
      </c>
      <c r="G4" s="1">
        <f>E4/$E$10*100</f>
        <v>7.9597438243366874</v>
      </c>
    </row>
    <row r="5" spans="1:7" x14ac:dyDescent="0.25">
      <c r="A5" s="1" t="s">
        <v>17</v>
      </c>
      <c r="B5" s="1">
        <v>125</v>
      </c>
      <c r="C5" s="1">
        <v>98</v>
      </c>
      <c r="D5" s="1">
        <v>115</v>
      </c>
      <c r="E5" s="1">
        <f t="shared" ref="E5:E9" si="0">SUM(B5:D5)</f>
        <v>338</v>
      </c>
      <c r="F5" s="1">
        <f t="shared" ref="F5:F9" si="1">AVERAGE(B5:D5)</f>
        <v>112.66666666666667</v>
      </c>
      <c r="G5" s="1">
        <f t="shared" ref="G5:G9" si="2">E5/$E$10*100</f>
        <v>30.924062214089659</v>
      </c>
    </row>
    <row r="6" spans="1:7" x14ac:dyDescent="0.25">
      <c r="A6" s="1" t="s">
        <v>18</v>
      </c>
      <c r="B6" s="1">
        <v>75</v>
      </c>
      <c r="C6" s="1">
        <v>65</v>
      </c>
      <c r="D6" s="1">
        <v>71</v>
      </c>
      <c r="E6" s="1">
        <f t="shared" si="0"/>
        <v>211</v>
      </c>
      <c r="F6" s="1">
        <f t="shared" si="1"/>
        <v>70.333333333333329</v>
      </c>
      <c r="G6" s="1">
        <f t="shared" si="2"/>
        <v>19.304666056724614</v>
      </c>
    </row>
    <row r="7" spans="1:7" x14ac:dyDescent="0.25">
      <c r="A7" s="1" t="s">
        <v>19</v>
      </c>
      <c r="B7" s="1">
        <v>97</v>
      </c>
      <c r="C7" s="1">
        <v>67</v>
      </c>
      <c r="D7" s="1">
        <v>32</v>
      </c>
      <c r="E7" s="1">
        <f t="shared" si="0"/>
        <v>196</v>
      </c>
      <c r="F7" s="1">
        <f t="shared" si="1"/>
        <v>65.333333333333329</v>
      </c>
      <c r="G7" s="1">
        <f t="shared" si="2"/>
        <v>17.932296431838974</v>
      </c>
    </row>
    <row r="8" spans="1:7" x14ac:dyDescent="0.25">
      <c r="A8" s="1" t="s">
        <v>20</v>
      </c>
      <c r="B8" s="1">
        <v>45</v>
      </c>
      <c r="C8" s="1">
        <v>54</v>
      </c>
      <c r="D8" s="1">
        <v>23</v>
      </c>
      <c r="E8" s="1">
        <f t="shared" si="0"/>
        <v>122</v>
      </c>
      <c r="F8" s="1">
        <f t="shared" si="1"/>
        <v>40.666666666666664</v>
      </c>
      <c r="G8" s="1">
        <f t="shared" si="2"/>
        <v>11.161939615736504</v>
      </c>
    </row>
    <row r="9" spans="1:7" x14ac:dyDescent="0.25">
      <c r="A9" s="1" t="s">
        <v>21</v>
      </c>
      <c r="B9" s="1">
        <v>53</v>
      </c>
      <c r="C9" s="1">
        <v>60</v>
      </c>
      <c r="D9" s="1">
        <v>26</v>
      </c>
      <c r="E9" s="1">
        <f t="shared" si="0"/>
        <v>139</v>
      </c>
      <c r="F9" s="1">
        <f t="shared" si="1"/>
        <v>46.333333333333336</v>
      </c>
      <c r="G9" s="1">
        <f t="shared" si="2"/>
        <v>12.717291857273558</v>
      </c>
    </row>
    <row r="10" spans="1:7" x14ac:dyDescent="0.25">
      <c r="A10" s="1"/>
      <c r="B10" s="1"/>
      <c r="C10" s="1"/>
      <c r="D10" s="1"/>
      <c r="E10" s="1">
        <f>SUM(E4:E9)</f>
        <v>1093</v>
      </c>
      <c r="F10" s="1"/>
      <c r="G10" s="1"/>
    </row>
    <row r="11" spans="1:7" x14ac:dyDescent="0.25">
      <c r="A11" s="2" t="s">
        <v>22</v>
      </c>
      <c r="B11" s="1">
        <f>SUM(B4:B10)</f>
        <v>414</v>
      </c>
      <c r="C11" s="1">
        <f>SUM(C4:C9)</f>
        <v>368</v>
      </c>
      <c r="D11" s="1">
        <f>SUM(D4:D9)</f>
        <v>311</v>
      </c>
      <c r="E11" s="1"/>
      <c r="F11" s="1"/>
      <c r="G11" s="1"/>
    </row>
    <row r="12" spans="1:7" x14ac:dyDescent="0.25">
      <c r="A12" s="2" t="s">
        <v>23</v>
      </c>
      <c r="B12" s="1">
        <f>AVERAGE(B4:B9)</f>
        <v>69</v>
      </c>
      <c r="C12" s="1">
        <f>AVERAGE(C4:C9)</f>
        <v>61.333333333333336</v>
      </c>
      <c r="D12" s="1">
        <f>AVERAGE(D4:D9)</f>
        <v>51.833333333333336</v>
      </c>
      <c r="E12" s="1"/>
      <c r="F12" s="1"/>
      <c r="G12" s="1"/>
    </row>
    <row r="13" spans="1:7" x14ac:dyDescent="0.25">
      <c r="A13" s="2" t="s">
        <v>24</v>
      </c>
      <c r="B13" s="1">
        <f>MIN(B4:B9)</f>
        <v>19</v>
      </c>
      <c r="C13" s="1">
        <f>MIN(C4:C9)</f>
        <v>24</v>
      </c>
      <c r="D13" s="1">
        <f>MIN(D4:D9)</f>
        <v>23</v>
      </c>
      <c r="E13" s="1"/>
      <c r="F13" s="1"/>
      <c r="G13" s="1"/>
    </row>
    <row r="14" spans="1:7" x14ac:dyDescent="0.25">
      <c r="A14" s="2" t="s">
        <v>25</v>
      </c>
      <c r="B14" s="1">
        <f>MAX(B4:B9)</f>
        <v>125</v>
      </c>
      <c r="C14" s="1">
        <f>MAX(C4:C9)</f>
        <v>98</v>
      </c>
      <c r="D14" s="1">
        <f>MAX(D4:D9)</f>
        <v>115</v>
      </c>
      <c r="E14" s="1"/>
      <c r="F14" s="1"/>
      <c r="G14" s="1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9" sqref="A9"/>
    </sheetView>
  </sheetViews>
  <sheetFormatPr defaultRowHeight="15" x14ac:dyDescent="0.25"/>
  <cols>
    <col min="1" max="1" width="28" customWidth="1"/>
    <col min="2" max="2" width="14.140625" customWidth="1"/>
    <col min="3" max="3" width="17.85546875" customWidth="1"/>
    <col min="4" max="4" width="27.140625" customWidth="1"/>
  </cols>
  <sheetData>
    <row r="1" spans="1:4" ht="78" customHeight="1" x14ac:dyDescent="0.25">
      <c r="A1" s="20" t="s">
        <v>26</v>
      </c>
      <c r="B1" s="21"/>
      <c r="C1" s="21"/>
      <c r="D1" s="22"/>
    </row>
    <row r="2" spans="1:4" x14ac:dyDescent="0.25">
      <c r="A2" s="23"/>
      <c r="B2" s="23"/>
      <c r="C2" s="23"/>
      <c r="D2" s="24"/>
    </row>
    <row r="3" spans="1:4" x14ac:dyDescent="0.25">
      <c r="A3" s="25" t="s">
        <v>27</v>
      </c>
      <c r="B3" s="27" t="s">
        <v>28</v>
      </c>
      <c r="C3" s="28"/>
      <c r="D3" s="29"/>
    </row>
    <row r="4" spans="1:4" x14ac:dyDescent="0.25">
      <c r="A4" s="26"/>
      <c r="B4" s="4" t="s">
        <v>29</v>
      </c>
      <c r="C4" s="4" t="s">
        <v>30</v>
      </c>
      <c r="D4" s="4" t="s">
        <v>31</v>
      </c>
    </row>
    <row r="5" spans="1:4" x14ac:dyDescent="0.25">
      <c r="A5" s="1" t="s">
        <v>33</v>
      </c>
      <c r="B5" s="5">
        <v>280</v>
      </c>
      <c r="C5" s="5">
        <v>120</v>
      </c>
      <c r="D5" s="5">
        <v>85</v>
      </c>
    </row>
    <row r="6" spans="1:4" x14ac:dyDescent="0.25">
      <c r="A6" s="1" t="s">
        <v>34</v>
      </c>
      <c r="B6" s="5">
        <v>132</v>
      </c>
      <c r="C6" s="5">
        <v>220</v>
      </c>
      <c r="D6" s="5">
        <v>35</v>
      </c>
    </row>
    <row r="7" spans="1:4" x14ac:dyDescent="0.25">
      <c r="A7" s="1" t="s">
        <v>35</v>
      </c>
      <c r="B7" s="5">
        <v>337</v>
      </c>
      <c r="C7" s="5">
        <v>196</v>
      </c>
      <c r="D7" s="5">
        <v>163</v>
      </c>
    </row>
    <row r="8" spans="1:4" x14ac:dyDescent="0.25">
      <c r="A8" s="1" t="s">
        <v>36</v>
      </c>
      <c r="B8" s="5">
        <v>432</v>
      </c>
      <c r="C8" s="5">
        <v>323</v>
      </c>
      <c r="D8" s="5">
        <v>205</v>
      </c>
    </row>
    <row r="9" spans="1:4" x14ac:dyDescent="0.25">
      <c r="A9" s="1" t="s">
        <v>32</v>
      </c>
      <c r="B9" s="1">
        <f>SUM(B5:B8)</f>
        <v>1181</v>
      </c>
      <c r="C9" s="1">
        <f>SUM(C5:C8)</f>
        <v>859</v>
      </c>
      <c r="D9" s="1">
        <f>SUM(D5:D8)</f>
        <v>488</v>
      </c>
    </row>
  </sheetData>
  <mergeCells count="3">
    <mergeCell ref="A1:D2"/>
    <mergeCell ref="A3:A4"/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4" sqref="G4:G5"/>
    </sheetView>
  </sheetViews>
  <sheetFormatPr defaultRowHeight="15" x14ac:dyDescent="0.25"/>
  <cols>
    <col min="1" max="1" width="18.28515625" customWidth="1"/>
    <col min="2" max="2" width="17.7109375" customWidth="1"/>
    <col min="3" max="3" width="17.42578125" customWidth="1"/>
    <col min="4" max="4" width="18.42578125" customWidth="1"/>
    <col min="5" max="5" width="13.42578125" bestFit="1" customWidth="1"/>
    <col min="6" max="6" width="23" customWidth="1"/>
    <col min="7" max="7" width="18.7109375" customWidth="1"/>
  </cols>
  <sheetData>
    <row r="1" spans="1:7" ht="54.75" customHeight="1" x14ac:dyDescent="0.25">
      <c r="A1" s="30" t="s">
        <v>41</v>
      </c>
      <c r="B1" s="30" t="s">
        <v>42</v>
      </c>
      <c r="C1" s="32" t="s">
        <v>37</v>
      </c>
      <c r="D1" s="33"/>
      <c r="E1" s="30" t="s">
        <v>39</v>
      </c>
      <c r="F1" s="30" t="s">
        <v>38</v>
      </c>
      <c r="G1" s="30" t="s">
        <v>40</v>
      </c>
    </row>
    <row r="2" spans="1:7" ht="30" x14ac:dyDescent="0.25">
      <c r="A2" s="31"/>
      <c r="B2" s="31"/>
      <c r="C2" s="6" t="s">
        <v>44</v>
      </c>
      <c r="D2" s="6" t="s">
        <v>43</v>
      </c>
      <c r="E2" s="34"/>
      <c r="F2" s="34"/>
      <c r="G2" s="31"/>
    </row>
    <row r="3" spans="1:7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7" x14ac:dyDescent="0.25">
      <c r="A4" s="1" t="s">
        <v>45</v>
      </c>
      <c r="B4" s="1">
        <v>342430</v>
      </c>
      <c r="C4" s="1">
        <v>8.6999999999999993</v>
      </c>
      <c r="D4" s="1">
        <v>8.44</v>
      </c>
      <c r="E4" s="1">
        <f>D4/C4</f>
        <v>0.97011494252873565</v>
      </c>
      <c r="F4" s="1">
        <f>B4*E4</f>
        <v>332196.45977011498</v>
      </c>
      <c r="G4" s="1">
        <f>F4-B4</f>
        <v>-10233.540229885024</v>
      </c>
    </row>
    <row r="5" spans="1:7" x14ac:dyDescent="0.25">
      <c r="A5" s="1" t="s">
        <v>46</v>
      </c>
      <c r="B5" s="1">
        <v>649865</v>
      </c>
      <c r="C5" s="1">
        <v>5.56</v>
      </c>
      <c r="D5" s="1">
        <v>5.8</v>
      </c>
      <c r="E5" s="1">
        <f>D5/C5</f>
        <v>1.0431654676258992</v>
      </c>
      <c r="F5" s="1">
        <f>B5*E5</f>
        <v>677916.72661870497</v>
      </c>
      <c r="G5" s="1">
        <f>F5-B5</f>
        <v>28051.726618704968</v>
      </c>
    </row>
  </sheetData>
  <mergeCells count="6">
    <mergeCell ref="G1:G2"/>
    <mergeCell ref="A1:A2"/>
    <mergeCell ref="B1:B2"/>
    <mergeCell ref="C1:D1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2" sqref="C12"/>
    </sheetView>
  </sheetViews>
  <sheetFormatPr defaultRowHeight="15" x14ac:dyDescent="0.25"/>
  <cols>
    <col min="1" max="1" width="24" customWidth="1"/>
    <col min="2" max="2" width="36" customWidth="1"/>
    <col min="3" max="3" width="44" customWidth="1"/>
  </cols>
  <sheetData>
    <row r="1" spans="1:3" ht="46.5" customHeight="1" x14ac:dyDescent="0.35">
      <c r="B1" s="9"/>
      <c r="C1" s="12" t="s">
        <v>56</v>
      </c>
    </row>
    <row r="2" spans="1:3" ht="36.75" customHeight="1" x14ac:dyDescent="0.4">
      <c r="A2" s="10"/>
      <c r="B2" s="8"/>
      <c r="C2" s="13">
        <f ca="1">TODAY()</f>
        <v>43543</v>
      </c>
    </row>
    <row r="3" spans="1:3" ht="39.75" customHeight="1" x14ac:dyDescent="0.25">
      <c r="A3" s="11"/>
      <c r="B3" s="14" t="s">
        <v>57</v>
      </c>
      <c r="C3" s="15">
        <v>64</v>
      </c>
    </row>
    <row r="4" spans="1:3" x14ac:dyDescent="0.25">
      <c r="A4" s="7" t="s">
        <v>1</v>
      </c>
      <c r="B4" s="7" t="s">
        <v>54</v>
      </c>
      <c r="C4" s="7" t="s">
        <v>55</v>
      </c>
    </row>
    <row r="5" spans="1:3" x14ac:dyDescent="0.25">
      <c r="A5" s="1" t="s">
        <v>53</v>
      </c>
      <c r="B5" s="1">
        <v>0.2</v>
      </c>
      <c r="C5" s="16">
        <f>$C3*B5</f>
        <v>12.8</v>
      </c>
    </row>
    <row r="6" spans="1:3" x14ac:dyDescent="0.25">
      <c r="A6" s="1" t="s">
        <v>52</v>
      </c>
      <c r="B6" s="1">
        <v>0.2</v>
      </c>
      <c r="C6" s="16">
        <f>C3*B6</f>
        <v>12.8</v>
      </c>
    </row>
    <row r="7" spans="1:3" x14ac:dyDescent="0.25">
      <c r="A7" s="1" t="s">
        <v>51</v>
      </c>
      <c r="B7" s="1">
        <v>2</v>
      </c>
      <c r="C7" s="16">
        <f>C3*B7</f>
        <v>128</v>
      </c>
    </row>
    <row r="8" spans="1:3" x14ac:dyDescent="0.25">
      <c r="A8" s="1" t="s">
        <v>50</v>
      </c>
      <c r="B8" s="1">
        <v>0.5</v>
      </c>
      <c r="C8" s="16">
        <f>C3*B8</f>
        <v>32</v>
      </c>
    </row>
    <row r="9" spans="1:3" x14ac:dyDescent="0.25">
      <c r="A9" s="1" t="s">
        <v>49</v>
      </c>
      <c r="B9" s="1">
        <v>0.2</v>
      </c>
      <c r="C9" s="16">
        <f>C3*B9</f>
        <v>12.8</v>
      </c>
    </row>
    <row r="10" spans="1:3" x14ac:dyDescent="0.25">
      <c r="A10" s="1" t="s">
        <v>48</v>
      </c>
      <c r="B10" s="1">
        <v>0.3</v>
      </c>
      <c r="C10" s="16">
        <f>C3*B10</f>
        <v>19.2</v>
      </c>
    </row>
    <row r="11" spans="1:3" x14ac:dyDescent="0.25">
      <c r="A11" s="1" t="s">
        <v>47</v>
      </c>
      <c r="B11" s="1">
        <v>0.4</v>
      </c>
      <c r="C11" s="16">
        <f>C3*B11</f>
        <v>25.6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4" sqref="F4:F15"/>
    </sheetView>
  </sheetViews>
  <sheetFormatPr defaultRowHeight="15" x14ac:dyDescent="0.25"/>
  <cols>
    <col min="2" max="2" width="12.5703125" customWidth="1"/>
    <col min="3" max="3" width="14.85546875" customWidth="1"/>
    <col min="4" max="4" width="14.7109375" customWidth="1"/>
    <col min="5" max="5" width="15" bestFit="1" customWidth="1"/>
    <col min="6" max="6" width="15.28515625" customWidth="1"/>
  </cols>
  <sheetData>
    <row r="1" spans="1:6" ht="26.25" customHeight="1" x14ac:dyDescent="0.25">
      <c r="A1" s="44" t="s">
        <v>58</v>
      </c>
      <c r="B1" s="44" t="s">
        <v>59</v>
      </c>
      <c r="C1" s="37" t="s">
        <v>60</v>
      </c>
      <c r="D1" s="38"/>
      <c r="E1" s="39"/>
      <c r="F1" s="42" t="s">
        <v>64</v>
      </c>
    </row>
    <row r="2" spans="1:6" ht="30" x14ac:dyDescent="0.25">
      <c r="A2" s="43"/>
      <c r="B2" s="43"/>
      <c r="C2" s="40" t="s">
        <v>61</v>
      </c>
      <c r="D2" s="40" t="s">
        <v>62</v>
      </c>
      <c r="E2" s="41" t="s">
        <v>63</v>
      </c>
      <c r="F2" s="43"/>
    </row>
    <row r="3" spans="1:6" x14ac:dyDescent="0.25">
      <c r="A3" s="4" t="s">
        <v>65</v>
      </c>
      <c r="B3" s="4" t="s">
        <v>66</v>
      </c>
      <c r="C3" s="4" t="s">
        <v>67</v>
      </c>
      <c r="D3" s="4" t="s">
        <v>68</v>
      </c>
      <c r="E3" s="4" t="s">
        <v>69</v>
      </c>
      <c r="F3" s="4" t="s">
        <v>70</v>
      </c>
    </row>
    <row r="4" spans="1:6" x14ac:dyDescent="0.25">
      <c r="A4" s="36">
        <v>1</v>
      </c>
      <c r="B4" s="1" t="s">
        <v>10</v>
      </c>
      <c r="C4" s="16">
        <v>7800</v>
      </c>
      <c r="D4" s="16">
        <v>8500</v>
      </c>
      <c r="E4" s="1">
        <f>D4/C4</f>
        <v>1.0897435897435896</v>
      </c>
      <c r="F4" s="16">
        <f>D4-C4</f>
        <v>700</v>
      </c>
    </row>
    <row r="5" spans="1:6" x14ac:dyDescent="0.25">
      <c r="A5" s="35">
        <v>2</v>
      </c>
      <c r="B5" s="1" t="s">
        <v>11</v>
      </c>
      <c r="C5" s="16">
        <v>3560</v>
      </c>
      <c r="D5" s="16">
        <v>2700</v>
      </c>
      <c r="E5" s="1">
        <f t="shared" ref="E5:E15" si="0">D5/C5</f>
        <v>0.7584269662921348</v>
      </c>
      <c r="F5" s="16">
        <f t="shared" ref="F5:F15" si="1">D5-C5</f>
        <v>-860</v>
      </c>
    </row>
    <row r="6" spans="1:6" x14ac:dyDescent="0.25">
      <c r="A6" s="35">
        <v>3</v>
      </c>
      <c r="B6" s="1" t="s">
        <v>12</v>
      </c>
      <c r="C6" s="16">
        <v>8900</v>
      </c>
      <c r="D6" s="16">
        <v>7800</v>
      </c>
      <c r="E6" s="1">
        <f t="shared" si="0"/>
        <v>0.8764044943820225</v>
      </c>
      <c r="F6" s="16">
        <f t="shared" si="1"/>
        <v>-1100</v>
      </c>
    </row>
    <row r="7" spans="1:6" x14ac:dyDescent="0.25">
      <c r="A7" s="35">
        <v>4</v>
      </c>
      <c r="B7" s="1" t="s">
        <v>71</v>
      </c>
      <c r="C7" s="16">
        <v>5460</v>
      </c>
      <c r="D7" s="16">
        <v>4590</v>
      </c>
      <c r="E7" s="1">
        <f t="shared" si="0"/>
        <v>0.84065934065934067</v>
      </c>
      <c r="F7" s="16">
        <f t="shared" si="1"/>
        <v>-870</v>
      </c>
    </row>
    <row r="8" spans="1:6" x14ac:dyDescent="0.25">
      <c r="A8" s="35">
        <v>5</v>
      </c>
      <c r="B8" s="1" t="s">
        <v>72</v>
      </c>
      <c r="C8" s="16">
        <v>6570</v>
      </c>
      <c r="D8" s="16">
        <v>7650</v>
      </c>
      <c r="E8" s="1">
        <f t="shared" si="0"/>
        <v>1.1643835616438356</v>
      </c>
      <c r="F8" s="16">
        <f t="shared" si="1"/>
        <v>1080</v>
      </c>
    </row>
    <row r="9" spans="1:6" x14ac:dyDescent="0.25">
      <c r="A9" s="35">
        <v>6</v>
      </c>
      <c r="B9" s="1" t="s">
        <v>73</v>
      </c>
      <c r="C9" s="16">
        <v>6540</v>
      </c>
      <c r="D9" s="16">
        <v>5670</v>
      </c>
      <c r="E9" s="1">
        <f t="shared" si="0"/>
        <v>0.8669724770642202</v>
      </c>
      <c r="F9" s="16">
        <f t="shared" si="1"/>
        <v>-870</v>
      </c>
    </row>
    <row r="10" spans="1:6" x14ac:dyDescent="0.25">
      <c r="A10" s="35">
        <v>7</v>
      </c>
      <c r="B10" s="1" t="s">
        <v>74</v>
      </c>
      <c r="C10" s="16">
        <v>4900</v>
      </c>
      <c r="D10" s="16">
        <v>5430</v>
      </c>
      <c r="E10" s="1">
        <f t="shared" si="0"/>
        <v>1.1081632653061224</v>
      </c>
      <c r="F10" s="16">
        <f t="shared" si="1"/>
        <v>530</v>
      </c>
    </row>
    <row r="11" spans="1:6" x14ac:dyDescent="0.25">
      <c r="A11" s="35">
        <v>8</v>
      </c>
      <c r="B11" s="1" t="s">
        <v>75</v>
      </c>
      <c r="C11" s="16">
        <v>7890</v>
      </c>
      <c r="D11" s="16">
        <v>8700</v>
      </c>
      <c r="E11" s="1">
        <f t="shared" si="0"/>
        <v>1.102661596958175</v>
      </c>
      <c r="F11" s="16">
        <f t="shared" si="1"/>
        <v>810</v>
      </c>
    </row>
    <row r="12" spans="1:6" x14ac:dyDescent="0.25">
      <c r="A12" s="35">
        <v>9</v>
      </c>
      <c r="B12" s="1" t="s">
        <v>76</v>
      </c>
      <c r="C12" s="16">
        <v>6540</v>
      </c>
      <c r="D12" s="16">
        <v>6500</v>
      </c>
      <c r="E12" s="1">
        <f t="shared" si="0"/>
        <v>0.99388379204892963</v>
      </c>
      <c r="F12" s="16">
        <f t="shared" si="1"/>
        <v>-40</v>
      </c>
    </row>
    <row r="13" spans="1:6" x14ac:dyDescent="0.25">
      <c r="A13" s="35">
        <v>10</v>
      </c>
      <c r="B13" s="1" t="s">
        <v>77</v>
      </c>
      <c r="C13" s="16">
        <v>6540</v>
      </c>
      <c r="D13" s="16">
        <v>6570</v>
      </c>
      <c r="E13" s="1">
        <f t="shared" si="0"/>
        <v>1.0045871559633028</v>
      </c>
      <c r="F13" s="16">
        <f t="shared" si="1"/>
        <v>30</v>
      </c>
    </row>
    <row r="14" spans="1:6" x14ac:dyDescent="0.25">
      <c r="A14" s="35">
        <v>11</v>
      </c>
      <c r="B14" s="1" t="s">
        <v>78</v>
      </c>
      <c r="C14" s="16">
        <v>6540</v>
      </c>
      <c r="D14" s="16">
        <v>6520</v>
      </c>
      <c r="E14" s="1">
        <f t="shared" si="0"/>
        <v>0.99694189602446481</v>
      </c>
      <c r="F14" s="16">
        <f t="shared" si="1"/>
        <v>-20</v>
      </c>
    </row>
    <row r="15" spans="1:6" x14ac:dyDescent="0.25">
      <c r="A15" s="35">
        <v>12</v>
      </c>
      <c r="B15" s="1" t="s">
        <v>79</v>
      </c>
      <c r="C15" s="16">
        <v>8900</v>
      </c>
      <c r="D15" s="16">
        <v>10000</v>
      </c>
      <c r="E15" s="1">
        <f t="shared" si="0"/>
        <v>1.1235955056179776</v>
      </c>
      <c r="F15" s="16">
        <f t="shared" si="1"/>
        <v>1100</v>
      </c>
    </row>
  </sheetData>
  <mergeCells count="4">
    <mergeCell ref="C1:E1"/>
    <mergeCell ref="F1:F2"/>
    <mergeCell ref="B1:B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2019-03-19T07:18:15Z</dcterms:modified>
</cp:coreProperties>
</file>